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8_{B777AB9C-CA48-467F-91DD-ECC6CAE9EDBD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Documentation" sheetId="10" r:id="rId1"/>
    <sheet name="Equipment" sheetId="4" r:id="rId2"/>
    <sheet name="List of materials" sheetId="6" r:id="rId3"/>
    <sheet name="Gantt Chart" sheetId="3" r:id="rId4"/>
    <sheet name="EOT" sheetId="9" r:id="rId5"/>
  </sheets>
  <definedNames>
    <definedName name="_xlnm._FilterDatabase" localSheetId="3" hidden="1">'Gantt Chart'!$B$16:$I$16</definedName>
    <definedName name="Complete" localSheetId="3">'Gantt Chart'!#REF!</definedName>
    <definedName name="Complete">#REF!</definedName>
    <definedName name="_xlnm.Print_Area" localSheetId="3">'Gantt Chart'!$B$6:$AG$38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" l="1"/>
  <c r="H17" i="3"/>
  <c r="H26" i="3"/>
  <c r="J1" i="3" l="1"/>
  <c r="C18" i="3"/>
  <c r="C19" i="3"/>
  <c r="A20" i="3"/>
  <c r="C17" i="3"/>
  <c r="C20" i="3" l="1"/>
  <c r="C21" i="3"/>
  <c r="C22" i="3" s="1"/>
  <c r="C23" i="3" s="1"/>
  <c r="C24" i="3" s="1"/>
  <c r="C25" i="3" s="1"/>
  <c r="A26" i="3"/>
  <c r="C29" i="3" s="1"/>
  <c r="J16" i="3"/>
  <c r="J14" i="3"/>
  <c r="J15" i="3"/>
  <c r="K1" i="3"/>
  <c r="I20" i="3" l="1"/>
  <c r="A30" i="3"/>
  <c r="C26" i="3"/>
  <c r="C27" i="3"/>
  <c r="C28" i="3"/>
  <c r="I17" i="3"/>
  <c r="K14" i="3"/>
  <c r="K16" i="3"/>
  <c r="K15" i="3"/>
  <c r="L1" i="3"/>
  <c r="C30" i="3" l="1"/>
  <c r="C31" i="3"/>
  <c r="A38" i="3"/>
  <c r="L16" i="3"/>
  <c r="M1" i="3"/>
  <c r="L15" i="3"/>
  <c r="L14" i="3"/>
  <c r="N1" i="3" l="1"/>
  <c r="M16" i="3"/>
  <c r="M15" i="3"/>
  <c r="M14" i="3"/>
  <c r="I26" i="3" l="1"/>
  <c r="O1" i="3"/>
  <c r="N16" i="3"/>
  <c r="N14" i="3"/>
  <c r="N15" i="3"/>
  <c r="O16" i="3" l="1"/>
  <c r="O15" i="3"/>
  <c r="P1" i="3"/>
  <c r="O14" i="3"/>
  <c r="Q1" i="3" l="1"/>
  <c r="P16" i="3"/>
  <c r="P14" i="3"/>
  <c r="P15" i="3"/>
  <c r="Q16" i="3" l="1"/>
  <c r="Q14" i="3"/>
  <c r="Q15" i="3"/>
  <c r="R1" i="3"/>
  <c r="R16" i="3" l="1"/>
  <c r="R15" i="3"/>
  <c r="S1" i="3"/>
  <c r="R14" i="3"/>
  <c r="S16" i="3" l="1"/>
  <c r="T1" i="3"/>
  <c r="S14" i="3"/>
  <c r="S15" i="3"/>
  <c r="I30" i="3" l="1"/>
  <c r="T15" i="3"/>
  <c r="T14" i="3"/>
  <c r="T16" i="3"/>
  <c r="U1" i="3"/>
  <c r="U15" i="3" l="1"/>
  <c r="U14" i="3"/>
  <c r="U16" i="3"/>
  <c r="V1" i="3"/>
  <c r="V15" i="3" l="1"/>
  <c r="V16" i="3"/>
  <c r="W1" i="3"/>
  <c r="V14" i="3"/>
  <c r="W16" i="3" l="1"/>
  <c r="W14" i="3"/>
  <c r="X1" i="3"/>
  <c r="W15" i="3"/>
  <c r="Y1" i="3" l="1"/>
  <c r="X14" i="3"/>
  <c r="X15" i="3"/>
  <c r="X16" i="3"/>
  <c r="Z1" i="3" l="1"/>
  <c r="Y16" i="3"/>
  <c r="Y14" i="3"/>
  <c r="Y15" i="3"/>
  <c r="Z15" i="3" l="1"/>
  <c r="Z16" i="3"/>
  <c r="Z14" i="3"/>
  <c r="AA1" i="3"/>
  <c r="AA15" i="3" l="1"/>
  <c r="AA14" i="3"/>
  <c r="AB1" i="3"/>
  <c r="AA16" i="3"/>
  <c r="AB16" i="3" l="1"/>
  <c r="AB14" i="3"/>
  <c r="AC1" i="3"/>
  <c r="AB15" i="3"/>
  <c r="AD1" i="3" l="1"/>
  <c r="AC14" i="3"/>
  <c r="AC15" i="3"/>
  <c r="AC16" i="3"/>
  <c r="AD15" i="3" l="1"/>
  <c r="AD14" i="3"/>
  <c r="AE1" i="3"/>
  <c r="AD16" i="3"/>
  <c r="AF1" i="3" l="1"/>
  <c r="AE15" i="3"/>
  <c r="AE16" i="3"/>
  <c r="AE14" i="3"/>
  <c r="AG1" i="3" l="1"/>
  <c r="AF15" i="3"/>
  <c r="AF14" i="3"/>
  <c r="AF16" i="3"/>
  <c r="AG15" i="3" l="1"/>
  <c r="AG14" i="3"/>
  <c r="AG16" i="3"/>
</calcChain>
</file>

<file path=xl/sharedStrings.xml><?xml version="1.0" encoding="utf-8"?>
<sst xmlns="http://schemas.openxmlformats.org/spreadsheetml/2006/main" count="112" uniqueCount="87">
  <si>
    <t xml:space="preserve">Documentation that would be required for the project </t>
  </si>
  <si>
    <t>Specification name:</t>
  </si>
  <si>
    <t>15 Boronia street SPECS</t>
  </si>
  <si>
    <t>Drawings title</t>
  </si>
  <si>
    <t>Drawing number</t>
  </si>
  <si>
    <t>Revision number</t>
  </si>
  <si>
    <t>GRANNY FLAT_ELEVATIONS</t>
  </si>
  <si>
    <t>A.04</t>
  </si>
  <si>
    <t>B</t>
  </si>
  <si>
    <t>GRANNY FLAT_SITE PLAN</t>
  </si>
  <si>
    <t>A.01</t>
  </si>
  <si>
    <t>GRANNY FLAT_GEN NOTES</t>
  </si>
  <si>
    <t>A.02</t>
  </si>
  <si>
    <t>A</t>
  </si>
  <si>
    <t>GRANNY FLAT_FLOOR PLAN</t>
  </si>
  <si>
    <t>A.03</t>
  </si>
  <si>
    <t xml:space="preserve">List of 	equipment, site accommodation and services information </t>
  </si>
  <si>
    <t>Equipment list</t>
  </si>
  <si>
    <t xml:space="preserve">Site accomodation requirements </t>
  </si>
  <si>
    <t>Service information (What is required before construction starts)</t>
  </si>
  <si>
    <t xml:space="preserve">List of materials that would be required for the project </t>
  </si>
  <si>
    <t>Concrete slab and footings</t>
  </si>
  <si>
    <t>External and internal walls</t>
  </si>
  <si>
    <t>Fitout</t>
  </si>
  <si>
    <t>Cabinetry</t>
  </si>
  <si>
    <t>New granny flat</t>
  </si>
  <si>
    <t>Time Period</t>
  </si>
  <si>
    <t>Weekly</t>
  </si>
  <si>
    <t>Gantt Chart Dates</t>
  </si>
  <si>
    <t>Beginning Date</t>
  </si>
  <si>
    <r>
      <rPr>
        <b/>
        <sz val="9"/>
        <color indexed="8"/>
        <rFont val="Calibri"/>
        <family val="2"/>
      </rPr>
      <t>Green</t>
    </r>
    <r>
      <rPr>
        <sz val="9"/>
        <color theme="1"/>
        <rFont val="Calibri"/>
        <family val="2"/>
        <scheme val="minor"/>
      </rPr>
      <t xml:space="preserve"> - Complete Project</t>
    </r>
  </si>
  <si>
    <t>Start</t>
  </si>
  <si>
    <t>End</t>
  </si>
  <si>
    <t>Task</t>
  </si>
  <si>
    <t>%</t>
  </si>
  <si>
    <t>Level</t>
  </si>
  <si>
    <t>WBS</t>
  </si>
  <si>
    <t>Resource</t>
  </si>
  <si>
    <t>Start Date</t>
  </si>
  <si>
    <t>End Date</t>
  </si>
  <si>
    <t>Duration</t>
  </si>
  <si>
    <t>Complete</t>
  </si>
  <si>
    <t>P</t>
  </si>
  <si>
    <t>Site Works</t>
  </si>
  <si>
    <t>Task Owner</t>
  </si>
  <si>
    <t>Clear site</t>
  </si>
  <si>
    <t>Level Site</t>
  </si>
  <si>
    <t>Site establishment</t>
  </si>
  <si>
    <t>Set out footings and slab</t>
  </si>
  <si>
    <t>Install reo</t>
  </si>
  <si>
    <t>Pour footings and slab</t>
  </si>
  <si>
    <t>Curing time</t>
  </si>
  <si>
    <t>External internal walls and roof</t>
  </si>
  <si>
    <t>External walls</t>
  </si>
  <si>
    <t>Internal walls</t>
  </si>
  <si>
    <t>Roof structure</t>
  </si>
  <si>
    <t>Electrical and plumbing works</t>
  </si>
  <si>
    <t>Flooring</t>
  </si>
  <si>
    <t>Painting</t>
  </si>
  <si>
    <t>Touch ups</t>
  </si>
  <si>
    <t>Practical completion</t>
  </si>
  <si>
    <t>Handover</t>
  </si>
  <si>
    <t xml:space="preserve">EXTENSION OF TIME REQUEST                 </t>
  </si>
  <si>
    <t>Costing Number</t>
  </si>
  <si>
    <t>DATE:</t>
  </si>
  <si>
    <t>JOB NO:</t>
  </si>
  <si>
    <t>VCR: 1</t>
  </si>
  <si>
    <t>LOT NO:</t>
  </si>
  <si>
    <t>HOUSE NO:</t>
  </si>
  <si>
    <t>SITE ADDRESS:</t>
  </si>
  <si>
    <t>CLIENT:</t>
  </si>
  <si>
    <t>Mr and Mrs McArthur</t>
  </si>
  <si>
    <t xml:space="preserve">VARIATION DUE TO : </t>
  </si>
  <si>
    <t>Design</t>
  </si>
  <si>
    <t>BL Cond</t>
  </si>
  <si>
    <t>Contract</t>
  </si>
  <si>
    <t>Prestart</t>
  </si>
  <si>
    <t>DA Cond</t>
  </si>
  <si>
    <t>In-Construction</t>
  </si>
  <si>
    <t>Item</t>
  </si>
  <si>
    <t>Description</t>
  </si>
  <si>
    <t>Timeframe</t>
  </si>
  <si>
    <t xml:space="preserve"> TOTAL</t>
  </si>
  <si>
    <t>Signed for Approval :</t>
  </si>
  <si>
    <t>Date</t>
  </si>
  <si>
    <t>Completion date</t>
  </si>
  <si>
    <r>
      <rPr>
        <b/>
        <sz val="9"/>
        <color indexed="8"/>
        <rFont val="Calibri"/>
        <family val="2"/>
      </rPr>
      <t>Yelow</t>
    </r>
    <r>
      <rPr>
        <sz val="9"/>
        <color theme="1"/>
        <rFont val="Calibri"/>
        <family val="2"/>
        <scheme val="minor"/>
      </rPr>
      <t xml:space="preserve"> - Completion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</si>
</sst>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"/>
    <numFmt numFmtId="166" formatCode="[$-409]d\-mmm;@"/>
  </numFmts>
  <fonts count="28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57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Tahoma"/>
      <family val="2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44" fontId="14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4" fillId="0" borderId="0" xfId="0" applyFont="1" applyAlignment="1">
      <alignment textRotation="3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5" fillId="2" borderId="0" xfId="0" applyFont="1" applyFill="1"/>
    <xf numFmtId="14" fontId="5" fillId="2" borderId="0" xfId="0" applyNumberFormat="1" applyFont="1" applyFill="1"/>
    <xf numFmtId="0" fontId="9" fillId="0" borderId="0" xfId="0" applyFont="1"/>
    <xf numFmtId="0" fontId="0" fillId="0" borderId="0" xfId="0" applyAlignment="1">
      <alignment vertical="top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center"/>
    </xf>
    <xf numFmtId="0" fontId="7" fillId="0" borderId="0" xfId="0" applyFont="1"/>
    <xf numFmtId="0" fontId="8" fillId="4" borderId="10" xfId="0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9" fontId="6" fillId="0" borderId="10" xfId="1" applyFont="1" applyBorder="1" applyAlignment="1" applyProtection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left" indent="1"/>
    </xf>
    <xf numFmtId="0" fontId="0" fillId="6" borderId="0" xfId="0" applyFill="1"/>
    <xf numFmtId="1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10" fillId="6" borderId="0" xfId="0" applyFont="1" applyFill="1"/>
    <xf numFmtId="14" fontId="11" fillId="4" borderId="10" xfId="0" applyNumberFormat="1" applyFont="1" applyFill="1" applyBorder="1" applyAlignment="1">
      <alignment horizontal="center"/>
    </xf>
    <xf numFmtId="9" fontId="11" fillId="4" borderId="10" xfId="1" applyFont="1" applyFill="1" applyBorder="1" applyAlignment="1" applyProtection="1">
      <alignment horizontal="center"/>
    </xf>
    <xf numFmtId="0" fontId="11" fillId="4" borderId="10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center"/>
    </xf>
    <xf numFmtId="0" fontId="0" fillId="0" borderId="10" xfId="0" applyBorder="1" applyAlignment="1">
      <alignment horizontal="left" indent="1"/>
    </xf>
    <xf numFmtId="0" fontId="8" fillId="4" borderId="10" xfId="0" applyFont="1" applyFill="1" applyBorder="1" applyAlignment="1">
      <alignment horizontal="left"/>
    </xf>
    <xf numFmtId="0" fontId="0" fillId="0" borderId="10" xfId="0" applyBorder="1" applyAlignment="1">
      <alignment horizontal="left" indent="2"/>
    </xf>
    <xf numFmtId="0" fontId="0" fillId="0" borderId="10" xfId="0" applyBorder="1" applyAlignment="1">
      <alignment horizontal="left" vertical="top"/>
    </xf>
    <xf numFmtId="0" fontId="0" fillId="5" borderId="10" xfId="0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2" fillId="0" borderId="0" xfId="0" applyFont="1"/>
    <xf numFmtId="0" fontId="14" fillId="0" borderId="0" xfId="2"/>
    <xf numFmtId="0" fontId="14" fillId="6" borderId="16" xfId="3" applyFont="1" applyFill="1" applyBorder="1"/>
    <xf numFmtId="0" fontId="14" fillId="0" borderId="13" xfId="3" applyFont="1" applyBorder="1"/>
    <xf numFmtId="0" fontId="14" fillId="0" borderId="12" xfId="3" applyFont="1" applyBorder="1"/>
    <xf numFmtId="0" fontId="18" fillId="0" borderId="17" xfId="3" applyFont="1" applyBorder="1"/>
    <xf numFmtId="0" fontId="19" fillId="0" borderId="0" xfId="2" applyFont="1"/>
    <xf numFmtId="0" fontId="18" fillId="0" borderId="0" xfId="3" applyFont="1"/>
    <xf numFmtId="0" fontId="19" fillId="0" borderId="0" xfId="3" applyFont="1"/>
    <xf numFmtId="0" fontId="18" fillId="0" borderId="17" xfId="2" applyFont="1" applyBorder="1" applyAlignment="1">
      <alignment horizontal="right"/>
    </xf>
    <xf numFmtId="0" fontId="18" fillId="0" borderId="12" xfId="2" applyFont="1" applyBorder="1" applyAlignment="1">
      <alignment horizontal="right"/>
    </xf>
    <xf numFmtId="0" fontId="19" fillId="0" borderId="13" xfId="2" applyFont="1" applyBorder="1"/>
    <xf numFmtId="0" fontId="18" fillId="0" borderId="13" xfId="3" applyFont="1" applyBorder="1"/>
    <xf numFmtId="0" fontId="19" fillId="0" borderId="13" xfId="2" applyFont="1" applyBorder="1" applyAlignment="1">
      <alignment horizontal="center"/>
    </xf>
    <xf numFmtId="0" fontId="18" fillId="0" borderId="14" xfId="2" applyFont="1" applyBorder="1" applyAlignment="1">
      <alignment horizontal="center"/>
    </xf>
    <xf numFmtId="0" fontId="19" fillId="0" borderId="17" xfId="2" applyFont="1" applyBorder="1"/>
    <xf numFmtId="0" fontId="19" fillId="0" borderId="19" xfId="2" applyFont="1" applyBorder="1"/>
    <xf numFmtId="0" fontId="18" fillId="0" borderId="17" xfId="2" applyFont="1" applyBorder="1"/>
    <xf numFmtId="0" fontId="18" fillId="0" borderId="0" xfId="2" applyFont="1" applyAlignment="1">
      <alignment horizontal="right" vertical="center"/>
    </xf>
    <xf numFmtId="0" fontId="19" fillId="0" borderId="19" xfId="2" applyFont="1" applyBorder="1" applyAlignment="1">
      <alignment horizontal="center" vertical="center"/>
    </xf>
    <xf numFmtId="0" fontId="19" fillId="0" borderId="1" xfId="2" applyFont="1" applyBorder="1"/>
    <xf numFmtId="0" fontId="23" fillId="0" borderId="17" xfId="2" applyFont="1" applyBorder="1" applyAlignment="1">
      <alignment horizontal="left" vertical="center"/>
    </xf>
    <xf numFmtId="0" fontId="19" fillId="0" borderId="21" xfId="2" applyFont="1" applyBorder="1"/>
    <xf numFmtId="0" fontId="19" fillId="0" borderId="16" xfId="2" applyFont="1" applyBorder="1"/>
    <xf numFmtId="0" fontId="13" fillId="6" borderId="23" xfId="2" applyFont="1" applyFill="1" applyBorder="1" applyAlignment="1">
      <alignment horizontal="center" vertical="center"/>
    </xf>
    <xf numFmtId="0" fontId="19" fillId="0" borderId="25" xfId="2" applyFont="1" applyBorder="1" applyAlignment="1">
      <alignment horizontal="center"/>
    </xf>
    <xf numFmtId="0" fontId="18" fillId="0" borderId="0" xfId="2" applyFont="1" applyAlignment="1">
      <alignment horizontal="right"/>
    </xf>
    <xf numFmtId="164" fontId="18" fillId="0" borderId="0" xfId="4" applyNumberFormat="1" applyFont="1" applyAlignment="1">
      <alignment horizontal="center"/>
    </xf>
    <xf numFmtId="0" fontId="18" fillId="0" borderId="12" xfId="3" applyFont="1" applyBorder="1"/>
    <xf numFmtId="0" fontId="19" fillId="0" borderId="13" xfId="3" applyFont="1" applyBorder="1"/>
    <xf numFmtId="0" fontId="19" fillId="0" borderId="14" xfId="3" applyFont="1" applyBorder="1"/>
    <xf numFmtId="0" fontId="19" fillId="0" borderId="17" xfId="3" applyFont="1" applyBorder="1"/>
    <xf numFmtId="0" fontId="19" fillId="0" borderId="19" xfId="3" applyFont="1" applyBorder="1"/>
    <xf numFmtId="0" fontId="19" fillId="0" borderId="28" xfId="3" applyFont="1" applyBorder="1"/>
    <xf numFmtId="0" fontId="19" fillId="0" borderId="18" xfId="3" applyFont="1" applyBorder="1"/>
    <xf numFmtId="0" fontId="19" fillId="0" borderId="21" xfId="3" applyFont="1" applyBorder="1"/>
    <xf numFmtId="0" fontId="19" fillId="0" borderId="16" xfId="3" applyFont="1" applyBorder="1"/>
    <xf numFmtId="0" fontId="19" fillId="0" borderId="22" xfId="3" applyFont="1" applyBorder="1"/>
    <xf numFmtId="0" fontId="9" fillId="7" borderId="4" xfId="0" applyFont="1" applyFill="1" applyBorder="1"/>
    <xf numFmtId="0" fontId="18" fillId="0" borderId="17" xfId="2" applyFont="1" applyBorder="1" applyAlignment="1">
      <alignment horizontal="center"/>
    </xf>
    <xf numFmtId="0" fontId="24" fillId="7" borderId="4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 wrapText="1"/>
    </xf>
    <xf numFmtId="0" fontId="24" fillId="7" borderId="26" xfId="0" applyFont="1" applyFill="1" applyBorder="1" applyAlignment="1">
      <alignment horizontal="center" wrapText="1"/>
    </xf>
    <xf numFmtId="0" fontId="24" fillId="7" borderId="27" xfId="0" applyFont="1" applyFill="1" applyBorder="1" applyAlignment="1">
      <alignment horizontal="center" wrapText="1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33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9" fillId="7" borderId="0" xfId="0" applyFont="1" applyFill="1" applyAlignment="1">
      <alignment horizontal="center"/>
    </xf>
    <xf numFmtId="0" fontId="0" fillId="6" borderId="11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9" fillId="0" borderId="18" xfId="2" applyFont="1" applyBorder="1" applyAlignment="1"/>
    <xf numFmtId="0" fontId="15" fillId="8" borderId="12" xfId="2" applyFont="1" applyFill="1" applyBorder="1" applyAlignment="1">
      <alignment horizontal="center" vertical="center"/>
    </xf>
    <xf numFmtId="0" fontId="15" fillId="8" borderId="13" xfId="2" applyFont="1" applyFill="1" applyBorder="1" applyAlignment="1">
      <alignment horizontal="center" vertical="center"/>
    </xf>
    <xf numFmtId="0" fontId="15" fillId="8" borderId="14" xfId="2" applyFont="1" applyFill="1" applyBorder="1" applyAlignment="1">
      <alignment horizontal="center" vertical="center"/>
    </xf>
    <xf numFmtId="0" fontId="16" fillId="6" borderId="5" xfId="3" applyFont="1" applyFill="1" applyBorder="1" applyAlignment="1">
      <alignment horizontal="center"/>
    </xf>
    <xf numFmtId="0" fontId="16" fillId="6" borderId="15" xfId="3" applyFont="1" applyFill="1" applyBorder="1" applyAlignment="1">
      <alignment horizontal="center"/>
    </xf>
    <xf numFmtId="0" fontId="17" fillId="6" borderId="12" xfId="2" applyFont="1" applyFill="1" applyBorder="1" applyAlignment="1">
      <alignment horizontal="center"/>
    </xf>
    <xf numFmtId="0" fontId="13" fillId="6" borderId="14" xfId="2" applyFont="1" applyFill="1" applyBorder="1" applyAlignment="1">
      <alignment horizontal="center"/>
    </xf>
    <xf numFmtId="0" fontId="19" fillId="0" borderId="18" xfId="3" applyFont="1" applyBorder="1" applyAlignment="1">
      <alignment horizontal="center"/>
    </xf>
    <xf numFmtId="49" fontId="20" fillId="0" borderId="17" xfId="2" applyNumberFormat="1" applyFont="1" applyBorder="1" applyAlignment="1">
      <alignment horizontal="left" vertical="center"/>
    </xf>
    <xf numFmtId="49" fontId="20" fillId="0" borderId="19" xfId="2" applyNumberFormat="1" applyFont="1" applyBorder="1" applyAlignment="1">
      <alignment horizontal="left" vertical="center"/>
    </xf>
    <xf numFmtId="0" fontId="19" fillId="0" borderId="20" xfId="2" applyFont="1" applyBorder="1" applyAlignment="1">
      <alignment horizontal="center"/>
    </xf>
    <xf numFmtId="0" fontId="19" fillId="0" borderId="17" xfId="2" applyFont="1" applyBorder="1" applyAlignment="1"/>
    <xf numFmtId="0" fontId="19" fillId="0" borderId="0" xfId="2" applyFont="1" applyAlignment="1"/>
    <xf numFmtId="0" fontId="19" fillId="0" borderId="19" xfId="2" applyFont="1" applyBorder="1" applyAlignment="1"/>
    <xf numFmtId="0" fontId="13" fillId="6" borderId="15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horizontal="center" vertical="center"/>
    </xf>
    <xf numFmtId="0" fontId="13" fillId="6" borderId="29" xfId="2" applyFont="1" applyFill="1" applyBorder="1" applyAlignment="1">
      <alignment horizontal="center" vertical="center" wrapText="1"/>
    </xf>
    <xf numFmtId="0" fontId="13" fillId="6" borderId="15" xfId="2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horizontal="center" vertical="center" wrapText="1"/>
    </xf>
    <xf numFmtId="0" fontId="21" fillId="0" borderId="17" xfId="2" applyFont="1" applyBorder="1" applyAlignment="1">
      <alignment horizontal="right" vertical="center"/>
    </xf>
    <xf numFmtId="0" fontId="22" fillId="0" borderId="0" xfId="2" applyFont="1" applyAlignment="1">
      <alignment horizontal="right"/>
    </xf>
    <xf numFmtId="0" fontId="22" fillId="0" borderId="0" xfId="2" applyFont="1" applyAlignment="1"/>
    <xf numFmtId="0" fontId="21" fillId="0" borderId="0" xfId="2" applyFont="1" applyAlignment="1">
      <alignment horizontal="right" vertical="center"/>
    </xf>
    <xf numFmtId="0" fontId="19" fillId="0" borderId="17" xfId="2" applyFont="1" applyBorder="1" applyAlignment="1">
      <alignment horizontal="right" vertical="center"/>
    </xf>
    <xf numFmtId="0" fontId="19" fillId="0" borderId="0" xfId="2" applyFont="1" applyAlignment="1">
      <alignment horizontal="right" vertical="center"/>
    </xf>
    <xf numFmtId="0" fontId="19" fillId="0" borderId="19" xfId="2" applyFont="1" applyBorder="1" applyAlignment="1">
      <alignment horizontal="right" vertical="center"/>
    </xf>
    <xf numFmtId="0" fontId="19" fillId="0" borderId="21" xfId="2" applyFont="1" applyBorder="1" applyAlignment="1"/>
    <xf numFmtId="0" fontId="19" fillId="0" borderId="16" xfId="2" applyFont="1" applyBorder="1" applyAlignment="1"/>
    <xf numFmtId="0" fontId="19" fillId="0" borderId="22" xfId="2" applyFont="1" applyBorder="1" applyAlignment="1"/>
    <xf numFmtId="0" fontId="25" fillId="0" borderId="30" xfId="2" applyFont="1" applyBorder="1" applyAlignment="1">
      <alignment horizontal="center"/>
    </xf>
    <xf numFmtId="0" fontId="25" fillId="0" borderId="31" xfId="2" applyFont="1" applyBorder="1" applyAlignment="1">
      <alignment horizontal="center"/>
    </xf>
    <xf numFmtId="0" fontId="25" fillId="0" borderId="32" xfId="2" applyFont="1" applyBorder="1" applyAlignment="1">
      <alignment horizontal="center"/>
    </xf>
    <xf numFmtId="0" fontId="19" fillId="0" borderId="30" xfId="2" applyFont="1" applyBorder="1" applyAlignment="1">
      <alignment horizontal="center"/>
    </xf>
    <xf numFmtId="0" fontId="19" fillId="0" borderId="31" xfId="2" applyFont="1" applyBorder="1" applyAlignment="1">
      <alignment horizontal="center"/>
    </xf>
    <xf numFmtId="0" fontId="19" fillId="0" borderId="32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center"/>
    </xf>
    <xf numFmtId="164" fontId="19" fillId="0" borderId="15" xfId="2" applyNumberFormat="1" applyFont="1" applyBorder="1" applyAlignment="1">
      <alignment horizontal="center"/>
    </xf>
    <xf numFmtId="164" fontId="19" fillId="0" borderId="6" xfId="2" applyNumberFormat="1" applyFont="1" applyBorder="1" applyAlignment="1">
      <alignment horizontal="center"/>
    </xf>
    <xf numFmtId="0" fontId="18" fillId="0" borderId="13" xfId="2" applyFont="1" applyBorder="1" applyAlignment="1">
      <alignment horizontal="right"/>
    </xf>
    <xf numFmtId="0" fontId="18" fillId="0" borderId="14" xfId="2" applyFont="1" applyBorder="1" applyAlignment="1">
      <alignment horizontal="right"/>
    </xf>
    <xf numFmtId="166" fontId="0" fillId="0" borderId="3" xfId="0" applyNumberFormat="1" applyBorder="1" applyAlignment="1">
      <alignment horizontal="center"/>
    </xf>
    <xf numFmtId="0" fontId="0" fillId="0" borderId="37" xfId="0" applyBorder="1"/>
    <xf numFmtId="166" fontId="0" fillId="9" borderId="37" xfId="0" applyNumberFormat="1" applyFill="1" applyBorder="1" applyAlignment="1">
      <alignment horizontal="center"/>
    </xf>
    <xf numFmtId="0" fontId="0" fillId="0" borderId="38" xfId="0" applyBorder="1"/>
    <xf numFmtId="166" fontId="0" fillId="0" borderId="38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 vertical="top"/>
    </xf>
    <xf numFmtId="0" fontId="0" fillId="0" borderId="40" xfId="0" applyFill="1" applyBorder="1" applyAlignment="1">
      <alignment horizontal="center" vertical="top"/>
    </xf>
    <xf numFmtId="0" fontId="0" fillId="0" borderId="41" xfId="0" applyFill="1" applyBorder="1" applyAlignment="1">
      <alignment horizontal="center" vertical="top"/>
    </xf>
    <xf numFmtId="0" fontId="10" fillId="0" borderId="10" xfId="0" applyFont="1" applyBorder="1"/>
    <xf numFmtId="0" fontId="27" fillId="4" borderId="10" xfId="0" applyFont="1" applyFill="1" applyBorder="1"/>
    <xf numFmtId="166" fontId="10" fillId="0" borderId="10" xfId="0" applyNumberFormat="1" applyFont="1" applyBorder="1" applyAlignment="1">
      <alignment horizontal="center"/>
    </xf>
    <xf numFmtId="166" fontId="27" fillId="4" borderId="10" xfId="0" applyNumberFormat="1" applyFont="1" applyFill="1" applyBorder="1" applyAlignment="1">
      <alignment horizontal="center"/>
    </xf>
    <xf numFmtId="14" fontId="19" fillId="0" borderId="18" xfId="2" applyNumberFormat="1" applyFont="1" applyBorder="1" applyAlignment="1">
      <alignment horizontal="center"/>
    </xf>
    <xf numFmtId="0" fontId="19" fillId="0" borderId="18" xfId="2" applyFont="1" applyBorder="1" applyAlignment="1">
      <alignment horizontal="center"/>
    </xf>
    <xf numFmtId="0" fontId="19" fillId="0" borderId="29" xfId="2" applyFont="1" applyBorder="1" applyAlignment="1">
      <alignment horizontal="center"/>
    </xf>
    <xf numFmtId="0" fontId="19" fillId="0" borderId="15" xfId="2" applyFont="1" applyBorder="1" applyAlignment="1">
      <alignment horizontal="center"/>
    </xf>
    <xf numFmtId="0" fontId="19" fillId="0" borderId="6" xfId="2" applyFont="1" applyBorder="1" applyAlignment="1">
      <alignment horizontal="center"/>
    </xf>
    <xf numFmtId="0" fontId="18" fillId="0" borderId="5" xfId="4" applyNumberFormat="1" applyFont="1" applyBorder="1" applyAlignment="1">
      <alignment horizontal="center"/>
    </xf>
    <xf numFmtId="0" fontId="18" fillId="0" borderId="15" xfId="4" applyNumberFormat="1" applyFont="1" applyBorder="1" applyAlignment="1">
      <alignment horizontal="center"/>
    </xf>
    <xf numFmtId="0" fontId="18" fillId="0" borderId="6" xfId="4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4" xfId="0" applyFont="1" applyBorder="1"/>
  </cellXfs>
  <cellStyles count="5">
    <cellStyle name="Currency 2 2" xfId="4" xr:uid="{A7DD2F69-C016-44D8-A128-19FC2733282D}"/>
    <cellStyle name="Normal" xfId="0" builtinId="0"/>
    <cellStyle name="Normal 2" xfId="3" xr:uid="{E2623FD2-FB5F-44A6-8DBC-C2AB56E57E45}"/>
    <cellStyle name="Normal 2 2" xfId="2" xr:uid="{F8E51349-6FCC-412A-B353-FBF163F5FC0E}"/>
    <cellStyle name="Percent" xfId="1" builtinId="5"/>
  </cellStyles>
  <dxfs count="4">
    <dxf>
      <fill>
        <patternFill>
          <bgColor indexed="44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border>
        <left style="thin">
          <color indexed="17"/>
        </left>
        <right/>
        <top style="thin">
          <color indexed="17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croll" dx="16" fmlaLink="$I$1" horiz="1" max="1000" page="0" val="0"/>
</file>

<file path=xl/ctrlProps/ctrlProp2.xml><?xml version="1.0" encoding="utf-8"?>
<formControlPr xmlns="http://schemas.microsoft.com/office/spreadsheetml/2009/9/main" objectType="Radio" checked="Checked" firstButton="1" fmlaLink="$G$1" lockText="1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13</xdr:row>
          <xdr:rowOff>184150</xdr:rowOff>
        </xdr:from>
        <xdr:to>
          <xdr:col>6</xdr:col>
          <xdr:colOff>161925</xdr:colOff>
          <xdr:row>13</xdr:row>
          <xdr:rowOff>333375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12</xdr:row>
          <xdr:rowOff>76200</xdr:rowOff>
        </xdr:from>
        <xdr:to>
          <xdr:col>3</xdr:col>
          <xdr:colOff>790575</xdr:colOff>
          <xdr:row>13</xdr:row>
          <xdr:rowOff>123825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12</xdr:row>
          <xdr:rowOff>38100</xdr:rowOff>
        </xdr:from>
        <xdr:to>
          <xdr:col>4</xdr:col>
          <xdr:colOff>533400</xdr:colOff>
          <xdr:row>13</xdr:row>
          <xdr:rowOff>142875</xdr:rowOff>
        </xdr:to>
        <xdr:sp macro="" textlink="">
          <xdr:nvSpPr>
            <xdr:cNvPr id="3105" name="Group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Task Duration Calculation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920750</xdr:colOff>
          <xdr:row>12</xdr:row>
          <xdr:rowOff>76200</xdr:rowOff>
        </xdr:from>
        <xdr:to>
          <xdr:col>4</xdr:col>
          <xdr:colOff>485775</xdr:colOff>
          <xdr:row>13</xdr:row>
          <xdr:rowOff>123825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7</xdr:row>
          <xdr:rowOff>25400</xdr:rowOff>
        </xdr:from>
        <xdr:to>
          <xdr:col>9</xdr:col>
          <xdr:colOff>28575</xdr:colOff>
          <xdr:row>11</xdr:row>
          <xdr:rowOff>15875</xdr:rowOff>
        </xdr:to>
        <xdr:sp macro="" textlink="">
          <xdr:nvSpPr>
            <xdr:cNvPr id="3117" name="Group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6EE4-CA68-4C69-96AC-F2322F888398}">
  <dimension ref="A1:C9"/>
  <sheetViews>
    <sheetView tabSelected="1" workbookViewId="0">
      <selection activeCell="C3" sqref="C3"/>
    </sheetView>
  </sheetViews>
  <sheetFormatPr defaultRowHeight="12" x14ac:dyDescent="0.3"/>
  <cols>
    <col min="1" max="1" width="27.44140625" customWidth="1"/>
    <col min="2" max="2" width="23" customWidth="1"/>
    <col min="3" max="3" width="29.109375" customWidth="1"/>
  </cols>
  <sheetData>
    <row r="1" spans="1:3" ht="46.4" customHeight="1" x14ac:dyDescent="0.35">
      <c r="A1" s="74" t="s">
        <v>0</v>
      </c>
      <c r="B1" s="74"/>
      <c r="C1" s="74"/>
    </row>
    <row r="3" spans="1:3" x14ac:dyDescent="0.3">
      <c r="A3" s="72" t="s">
        <v>1</v>
      </c>
      <c r="B3" s="11" t="s">
        <v>2</v>
      </c>
    </row>
    <row r="5" spans="1:3" x14ac:dyDescent="0.3">
      <c r="A5" s="72" t="s">
        <v>3</v>
      </c>
      <c r="B5" s="72" t="s">
        <v>4</v>
      </c>
      <c r="C5" s="72" t="s">
        <v>5</v>
      </c>
    </row>
    <row r="6" spans="1:3" x14ac:dyDescent="0.3">
      <c r="A6" s="11" t="s">
        <v>6</v>
      </c>
      <c r="B6" s="11" t="s">
        <v>7</v>
      </c>
      <c r="C6" s="11" t="s">
        <v>8</v>
      </c>
    </row>
    <row r="7" spans="1:3" x14ac:dyDescent="0.3">
      <c r="A7" s="11" t="s">
        <v>9</v>
      </c>
      <c r="B7" s="11" t="s">
        <v>10</v>
      </c>
      <c r="C7" s="11" t="s">
        <v>8</v>
      </c>
    </row>
    <row r="8" spans="1:3" x14ac:dyDescent="0.3">
      <c r="A8" s="11" t="s">
        <v>11</v>
      </c>
      <c r="B8" s="11" t="s">
        <v>12</v>
      </c>
      <c r="C8" s="11" t="s">
        <v>13</v>
      </c>
    </row>
    <row r="9" spans="1:3" x14ac:dyDescent="0.3">
      <c r="A9" s="11" t="s">
        <v>14</v>
      </c>
      <c r="B9" s="11" t="s">
        <v>15</v>
      </c>
      <c r="C9" s="11" t="s">
        <v>8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16BB-CDE2-405E-8B64-7752D6F1A986}">
  <dimension ref="A1:B17"/>
  <sheetViews>
    <sheetView workbookViewId="0">
      <selection activeCell="B15" sqref="B15:B17"/>
    </sheetView>
  </sheetViews>
  <sheetFormatPr defaultRowHeight="12" x14ac:dyDescent="0.3"/>
  <cols>
    <col min="1" max="1" width="11.109375" customWidth="1"/>
    <col min="2" max="2" width="94.6640625" customWidth="1"/>
    <col min="3" max="3" width="16" customWidth="1"/>
  </cols>
  <sheetData>
    <row r="1" spans="1:2" ht="15.65" customHeight="1" x14ac:dyDescent="0.35">
      <c r="A1" s="76" t="s">
        <v>16</v>
      </c>
      <c r="B1" s="77"/>
    </row>
    <row r="3" spans="1:2" x14ac:dyDescent="0.3">
      <c r="A3" s="75" t="s">
        <v>17</v>
      </c>
      <c r="B3" s="75"/>
    </row>
    <row r="4" spans="1:2" x14ac:dyDescent="0.3">
      <c r="A4" s="11">
        <v>1</v>
      </c>
      <c r="B4" s="155"/>
    </row>
    <row r="5" spans="1:2" x14ac:dyDescent="0.3">
      <c r="A5" s="11">
        <v>2</v>
      </c>
      <c r="B5" s="155"/>
    </row>
    <row r="6" spans="1:2" x14ac:dyDescent="0.3">
      <c r="A6" s="11">
        <v>3</v>
      </c>
      <c r="B6" s="155"/>
    </row>
    <row r="7" spans="1:2" x14ac:dyDescent="0.3">
      <c r="A7" s="11">
        <v>4</v>
      </c>
      <c r="B7" s="155"/>
    </row>
    <row r="8" spans="1:2" x14ac:dyDescent="0.3">
      <c r="A8" s="11">
        <v>5</v>
      </c>
      <c r="B8" s="155"/>
    </row>
    <row r="10" spans="1:2" x14ac:dyDescent="0.3">
      <c r="A10" s="75" t="s">
        <v>18</v>
      </c>
      <c r="B10" s="75"/>
    </row>
    <row r="11" spans="1:2" x14ac:dyDescent="0.3">
      <c r="A11" s="11">
        <v>1</v>
      </c>
      <c r="B11" s="155"/>
    </row>
    <row r="12" spans="1:2" x14ac:dyDescent="0.3">
      <c r="A12" s="11">
        <v>2</v>
      </c>
      <c r="B12" s="155"/>
    </row>
    <row r="14" spans="1:2" ht="20.5" customHeight="1" x14ac:dyDescent="0.3">
      <c r="A14" s="75" t="s">
        <v>19</v>
      </c>
      <c r="B14" s="75"/>
    </row>
    <row r="15" spans="1:2" x14ac:dyDescent="0.3">
      <c r="A15" s="11">
        <v>1</v>
      </c>
      <c r="B15" s="155"/>
    </row>
    <row r="16" spans="1:2" x14ac:dyDescent="0.3">
      <c r="A16" s="11">
        <v>2</v>
      </c>
      <c r="B16" s="155"/>
    </row>
    <row r="17" spans="1:2" x14ac:dyDescent="0.3">
      <c r="A17" s="11">
        <v>3</v>
      </c>
      <c r="B17" s="155"/>
    </row>
  </sheetData>
  <mergeCells count="4">
    <mergeCell ref="A3:B3"/>
    <mergeCell ref="A10:B10"/>
    <mergeCell ref="A14:B14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9992-8403-4C5E-91B4-B97B1DACF6CC}">
  <dimension ref="A1:C20"/>
  <sheetViews>
    <sheetView workbookViewId="0">
      <selection activeCell="B16" sqref="B16:C20"/>
    </sheetView>
  </sheetViews>
  <sheetFormatPr defaultRowHeight="12" x14ac:dyDescent="0.3"/>
  <cols>
    <col min="1" max="1" width="6.33203125" customWidth="1"/>
    <col min="3" max="3" width="35" customWidth="1"/>
  </cols>
  <sheetData>
    <row r="1" spans="1:3" ht="43.75" customHeight="1" x14ac:dyDescent="0.35">
      <c r="A1" s="74" t="s">
        <v>20</v>
      </c>
      <c r="B1" s="74"/>
      <c r="C1" s="74"/>
    </row>
    <row r="3" spans="1:3" ht="16.399999999999999" customHeight="1" x14ac:dyDescent="0.3">
      <c r="A3" s="83" t="s">
        <v>21</v>
      </c>
      <c r="B3" s="84"/>
      <c r="C3" s="84"/>
    </row>
    <row r="4" spans="1:3" x14ac:dyDescent="0.3">
      <c r="A4">
        <v>1</v>
      </c>
      <c r="B4" s="153"/>
      <c r="C4" s="153"/>
    </row>
    <row r="5" spans="1:3" x14ac:dyDescent="0.3">
      <c r="A5">
        <v>2</v>
      </c>
      <c r="B5" s="153"/>
      <c r="C5" s="153"/>
    </row>
    <row r="6" spans="1:3" x14ac:dyDescent="0.3">
      <c r="A6">
        <v>3</v>
      </c>
      <c r="B6" s="153"/>
      <c r="C6" s="153"/>
    </row>
    <row r="7" spans="1:3" x14ac:dyDescent="0.3">
      <c r="A7">
        <v>4</v>
      </c>
      <c r="B7" s="153"/>
      <c r="C7" s="153"/>
    </row>
    <row r="9" spans="1:3" x14ac:dyDescent="0.3">
      <c r="A9" s="81" t="s">
        <v>22</v>
      </c>
      <c r="B9" s="82"/>
      <c r="C9" s="82"/>
    </row>
    <row r="10" spans="1:3" x14ac:dyDescent="0.3">
      <c r="A10">
        <v>1</v>
      </c>
      <c r="B10" s="153"/>
      <c r="C10" s="153"/>
    </row>
    <row r="11" spans="1:3" x14ac:dyDescent="0.3">
      <c r="A11">
        <v>2</v>
      </c>
      <c r="B11" s="153"/>
      <c r="C11" s="153"/>
    </row>
    <row r="12" spans="1:3" x14ac:dyDescent="0.3">
      <c r="A12">
        <v>3</v>
      </c>
      <c r="B12" s="153"/>
      <c r="C12" s="153"/>
    </row>
    <row r="13" spans="1:3" x14ac:dyDescent="0.3">
      <c r="A13">
        <v>4</v>
      </c>
      <c r="B13" s="153"/>
      <c r="C13" s="153"/>
    </row>
    <row r="15" spans="1:3" x14ac:dyDescent="0.3">
      <c r="A15" s="78" t="s">
        <v>23</v>
      </c>
      <c r="B15" s="79"/>
      <c r="C15" s="80"/>
    </row>
    <row r="16" spans="1:3" x14ac:dyDescent="0.3">
      <c r="A16">
        <v>1</v>
      </c>
      <c r="B16" s="153"/>
      <c r="C16" s="153"/>
    </row>
    <row r="17" spans="1:3" x14ac:dyDescent="0.3">
      <c r="A17">
        <v>2</v>
      </c>
      <c r="B17" s="153"/>
      <c r="C17" s="153"/>
    </row>
    <row r="18" spans="1:3" x14ac:dyDescent="0.3">
      <c r="A18">
        <v>3</v>
      </c>
      <c r="B18" s="153"/>
      <c r="C18" s="153"/>
    </row>
    <row r="19" spans="1:3" x14ac:dyDescent="0.3">
      <c r="A19">
        <v>4</v>
      </c>
      <c r="B19" s="153"/>
      <c r="C19" s="153"/>
    </row>
    <row r="20" spans="1:3" x14ac:dyDescent="0.3">
      <c r="B20" s="154"/>
      <c r="C20" s="154"/>
    </row>
  </sheetData>
  <mergeCells count="16">
    <mergeCell ref="A1:C1"/>
    <mergeCell ref="A3:C3"/>
    <mergeCell ref="B4:C4"/>
    <mergeCell ref="B5:C5"/>
    <mergeCell ref="B6:C6"/>
    <mergeCell ref="B7:C7"/>
    <mergeCell ref="A9:C9"/>
    <mergeCell ref="B10:C10"/>
    <mergeCell ref="B11:C11"/>
    <mergeCell ref="B12:C12"/>
    <mergeCell ref="B19:C19"/>
    <mergeCell ref="B13:C13"/>
    <mergeCell ref="A15:C15"/>
    <mergeCell ref="B16:C16"/>
    <mergeCell ref="B17:C17"/>
    <mergeCell ref="B18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44"/>
  <sheetViews>
    <sheetView showGridLines="0" zoomScaleNormal="100" workbookViewId="0">
      <pane xSplit="9" ySplit="16" topLeftCell="J17" activePane="bottomRight" state="frozen"/>
      <selection pane="topRight" activeCell="I1" sqref="I1"/>
      <selection pane="bottomLeft" activeCell="A14" sqref="A14"/>
      <selection pane="bottomRight" activeCell="I17" sqref="I17"/>
    </sheetView>
  </sheetViews>
  <sheetFormatPr defaultColWidth="9.33203125" defaultRowHeight="12" outlineLevelRow="1" x14ac:dyDescent="0.3"/>
  <cols>
    <col min="1" max="1" width="3" style="13" customWidth="1"/>
    <col min="2" max="3" width="7.44140625" customWidth="1"/>
    <col min="4" max="4" width="30" customWidth="1"/>
    <col min="5" max="5" width="41.77734375" customWidth="1"/>
    <col min="6" max="6" width="14.6640625" customWidth="1"/>
    <col min="7" max="7" width="13.44140625" customWidth="1"/>
    <col min="8" max="8" width="14.44140625" customWidth="1"/>
    <col min="9" max="9" width="13.6640625" customWidth="1"/>
    <col min="10" max="102" width="5.33203125" customWidth="1"/>
  </cols>
  <sheetData>
    <row r="1" spans="2:33" ht="12.75" hidden="1" customHeight="1" x14ac:dyDescent="0.3">
      <c r="G1">
        <v>1</v>
      </c>
      <c r="I1" s="6">
        <v>0</v>
      </c>
      <c r="J1" s="7">
        <f>IF($D$7="Monthly",DATE(YEAR($E$10),MONTH($E$10)+I1,1),IF($D$7="Weekly",DATE(YEAR($E$10),MONTH($E$10),DAY($E$10)+I1*7),DATE(YEAR(E10),MONTH(E10),DAY(E10)+I1)))</f>
        <v>44217</v>
      </c>
      <c r="K1" s="7">
        <f>IF($D$7="Daily",J1+1,IF($D$7="Weekly",J1+7,DATE(YEAR(J1),MONTH(J1)+1,1)))</f>
        <v>44224</v>
      </c>
      <c r="L1" s="7">
        <f t="shared" ref="L1:AG1" si="0">IF($D$7="Daily",K1+1,IF($D$7="Weekly",K1+7,DATE(YEAR(K1),MONTH(K1)+1,1)))</f>
        <v>44231</v>
      </c>
      <c r="M1" s="7">
        <f t="shared" si="0"/>
        <v>44238</v>
      </c>
      <c r="N1" s="7">
        <f t="shared" si="0"/>
        <v>44245</v>
      </c>
      <c r="O1" s="7">
        <f t="shared" si="0"/>
        <v>44252</v>
      </c>
      <c r="P1" s="7">
        <f t="shared" si="0"/>
        <v>44259</v>
      </c>
      <c r="Q1" s="7">
        <f t="shared" si="0"/>
        <v>44266</v>
      </c>
      <c r="R1" s="7">
        <f t="shared" si="0"/>
        <v>44273</v>
      </c>
      <c r="S1" s="7">
        <f t="shared" si="0"/>
        <v>44280</v>
      </c>
      <c r="T1" s="7">
        <f t="shared" si="0"/>
        <v>44287</v>
      </c>
      <c r="U1" s="7">
        <f t="shared" si="0"/>
        <v>44294</v>
      </c>
      <c r="V1" s="7">
        <f t="shared" si="0"/>
        <v>44301</v>
      </c>
      <c r="W1" s="7">
        <f t="shared" si="0"/>
        <v>44308</v>
      </c>
      <c r="X1" s="7">
        <f t="shared" si="0"/>
        <v>44315</v>
      </c>
      <c r="Y1" s="7">
        <f t="shared" si="0"/>
        <v>44322</v>
      </c>
      <c r="Z1" s="7">
        <f t="shared" si="0"/>
        <v>44329</v>
      </c>
      <c r="AA1" s="7">
        <f t="shared" si="0"/>
        <v>44336</v>
      </c>
      <c r="AB1" s="7">
        <f t="shared" si="0"/>
        <v>44343</v>
      </c>
      <c r="AC1" s="7">
        <f t="shared" si="0"/>
        <v>44350</v>
      </c>
      <c r="AD1" s="7">
        <f t="shared" si="0"/>
        <v>44357</v>
      </c>
      <c r="AE1" s="7">
        <f t="shared" si="0"/>
        <v>44364</v>
      </c>
      <c r="AF1" s="7">
        <f t="shared" si="0"/>
        <v>44371</v>
      </c>
      <c r="AG1" s="7">
        <f t="shared" si="0"/>
        <v>44378</v>
      </c>
    </row>
    <row r="2" spans="2:33" ht="12" customHeight="1" x14ac:dyDescent="0.3"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12" customHeight="1" x14ac:dyDescent="0.3">
      <c r="D3" s="85" t="s">
        <v>25</v>
      </c>
      <c r="E3" s="85"/>
      <c r="F3" s="85"/>
      <c r="G3" s="85"/>
      <c r="H3" s="85"/>
      <c r="I3" s="8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2:33" x14ac:dyDescent="0.3">
      <c r="D4" s="34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2:33" x14ac:dyDescent="0.3"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12.5" thickBot="1" x14ac:dyDescent="0.35">
      <c r="D6" s="8" t="s">
        <v>26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2:33" ht="12.5" thickBot="1" x14ac:dyDescent="0.35">
      <c r="D7" s="1" t="s">
        <v>27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2:33" ht="12.5" thickBot="1" x14ac:dyDescent="0.35"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2:33" ht="15" customHeight="1" thickBot="1" x14ac:dyDescent="0.35">
      <c r="D9" s="87" t="s">
        <v>28</v>
      </c>
      <c r="E9" s="88"/>
      <c r="G9" s="89" t="s">
        <v>86</v>
      </c>
      <c r="H9" s="90"/>
      <c r="I9" s="91"/>
      <c r="J9" s="9"/>
      <c r="K9" s="9"/>
    </row>
    <row r="10" spans="2:33" ht="12.65" customHeight="1" x14ac:dyDescent="0.3">
      <c r="D10" s="10" t="s">
        <v>29</v>
      </c>
      <c r="E10" s="133">
        <v>44217</v>
      </c>
      <c r="G10" s="89" t="s">
        <v>30</v>
      </c>
      <c r="H10" s="90"/>
      <c r="I10" s="91"/>
      <c r="J10" s="9"/>
      <c r="K10" s="9"/>
    </row>
    <row r="11" spans="2:33" ht="12.65" customHeight="1" x14ac:dyDescent="0.3">
      <c r="D11" s="134" t="s">
        <v>85</v>
      </c>
      <c r="E11" s="135">
        <v>44398</v>
      </c>
      <c r="G11" s="138"/>
      <c r="H11" s="139"/>
      <c r="I11" s="140"/>
      <c r="J11" s="9"/>
      <c r="K11" s="9"/>
    </row>
    <row r="12" spans="2:33" ht="21.65" customHeight="1" x14ac:dyDescent="0.3">
      <c r="D12" s="136"/>
      <c r="E12" s="137"/>
      <c r="J12" s="9"/>
      <c r="K12" s="9"/>
    </row>
    <row r="13" spans="2:33" x14ac:dyDescent="0.3">
      <c r="O13" s="5"/>
    </row>
    <row r="14" spans="2:33" ht="41.25" customHeight="1" x14ac:dyDescent="0.3">
      <c r="J14" s="2">
        <f>IF($D$7="daily",TEXT(DATE(YEAR(J1),MONTH(J1),DAY(J1)),"MMM YYYY"),IF(D7="Weekly",YEAR(J1),IF(MONTH(J1)=12,"",YEAR(J1))))</f>
        <v>2021</v>
      </c>
      <c r="K14" s="2" t="str">
        <f t="shared" ref="K14:AG14" si="1">IF($D$7="daily",IF(MONTH(K1)&lt;&gt;MONTH(J1),TEXT(DATE(YEAR(K1),MONTH(K1),DAY(K1)),"MMM YYYY"),IF(AND(MONTH(K1)=1,MONTH(K1)&lt;&gt;MONTH(J1)),TEXT(DATE(YEAR(K1),MONTH(K1),DAY(K1)),"MMM YYYY"),"")),IF(AND(MONTH(K1)=1,MONTH(K1)&lt;&gt;MONTH(J1)),YEAR(K1),""))</f>
        <v/>
      </c>
      <c r="L14" s="2" t="str">
        <f t="shared" si="1"/>
        <v/>
      </c>
      <c r="M14" s="2" t="str">
        <f t="shared" si="1"/>
        <v/>
      </c>
      <c r="N14" s="2" t="str">
        <f t="shared" si="1"/>
        <v/>
      </c>
      <c r="O14" s="2" t="str">
        <f t="shared" si="1"/>
        <v/>
      </c>
      <c r="P14" s="2" t="str">
        <f t="shared" si="1"/>
        <v/>
      </c>
      <c r="Q14" s="2" t="str">
        <f t="shared" si="1"/>
        <v/>
      </c>
      <c r="R14" s="2" t="str">
        <f t="shared" si="1"/>
        <v/>
      </c>
      <c r="S14" s="2" t="str">
        <f t="shared" si="1"/>
        <v/>
      </c>
      <c r="T14" s="2" t="str">
        <f t="shared" si="1"/>
        <v/>
      </c>
      <c r="U14" s="2" t="str">
        <f t="shared" si="1"/>
        <v/>
      </c>
      <c r="V14" s="2" t="str">
        <f t="shared" si="1"/>
        <v/>
      </c>
      <c r="W14" s="2" t="str">
        <f t="shared" si="1"/>
        <v/>
      </c>
      <c r="X14" s="2" t="str">
        <f t="shared" si="1"/>
        <v/>
      </c>
      <c r="Y14" s="2" t="str">
        <f t="shared" si="1"/>
        <v/>
      </c>
      <c r="Z14" s="2" t="str">
        <f t="shared" si="1"/>
        <v/>
      </c>
      <c r="AA14" s="2" t="str">
        <f t="shared" si="1"/>
        <v/>
      </c>
      <c r="AB14" s="2" t="str">
        <f t="shared" si="1"/>
        <v/>
      </c>
      <c r="AC14" s="2" t="str">
        <f t="shared" si="1"/>
        <v/>
      </c>
      <c r="AD14" s="2" t="str">
        <f t="shared" si="1"/>
        <v/>
      </c>
      <c r="AE14" s="2" t="str">
        <f t="shared" si="1"/>
        <v/>
      </c>
      <c r="AF14" s="2" t="str">
        <f t="shared" si="1"/>
        <v/>
      </c>
      <c r="AG14" s="2" t="str">
        <f t="shared" si="1"/>
        <v/>
      </c>
    </row>
    <row r="15" spans="2:33" x14ac:dyDescent="0.3">
      <c r="F15" s="12" t="s">
        <v>31</v>
      </c>
      <c r="G15" s="12" t="s">
        <v>32</v>
      </c>
      <c r="H15" s="12" t="s">
        <v>33</v>
      </c>
      <c r="I15" s="12" t="s">
        <v>34</v>
      </c>
      <c r="J15" s="3" t="str">
        <f t="shared" ref="J15:AG15" si="2">IF($D$7="Daily",TEXT(WEEKDAY(J1),"DDD"),TEXT(J1,"MMM"))</f>
        <v>Jan</v>
      </c>
      <c r="K15" s="3" t="str">
        <f t="shared" si="2"/>
        <v>Jan</v>
      </c>
      <c r="L15" s="3" t="str">
        <f t="shared" si="2"/>
        <v>Feb</v>
      </c>
      <c r="M15" s="3" t="str">
        <f t="shared" si="2"/>
        <v>Feb</v>
      </c>
      <c r="N15" s="3" t="str">
        <f t="shared" si="2"/>
        <v>Feb</v>
      </c>
      <c r="O15" s="3" t="str">
        <f t="shared" si="2"/>
        <v>Feb</v>
      </c>
      <c r="P15" s="3" t="str">
        <f t="shared" si="2"/>
        <v>Mar</v>
      </c>
      <c r="Q15" s="3" t="str">
        <f t="shared" si="2"/>
        <v>Mar</v>
      </c>
      <c r="R15" s="3" t="str">
        <f t="shared" si="2"/>
        <v>Mar</v>
      </c>
      <c r="S15" s="3" t="str">
        <f t="shared" si="2"/>
        <v>Mar</v>
      </c>
      <c r="T15" s="3" t="str">
        <f t="shared" si="2"/>
        <v>Apr</v>
      </c>
      <c r="U15" s="3" t="str">
        <f t="shared" si="2"/>
        <v>Apr</v>
      </c>
      <c r="V15" s="3" t="str">
        <f t="shared" si="2"/>
        <v>Apr</v>
      </c>
      <c r="W15" s="3" t="str">
        <f t="shared" si="2"/>
        <v>Apr</v>
      </c>
      <c r="X15" s="3" t="str">
        <f t="shared" si="2"/>
        <v>Apr</v>
      </c>
      <c r="Y15" s="3" t="str">
        <f t="shared" si="2"/>
        <v>May</v>
      </c>
      <c r="Z15" s="3" t="str">
        <f t="shared" si="2"/>
        <v>May</v>
      </c>
      <c r="AA15" s="3" t="str">
        <f t="shared" si="2"/>
        <v>May</v>
      </c>
      <c r="AB15" s="3" t="str">
        <f t="shared" si="2"/>
        <v>May</v>
      </c>
      <c r="AC15" s="3" t="str">
        <f t="shared" si="2"/>
        <v>Jun</v>
      </c>
      <c r="AD15" s="3" t="str">
        <f t="shared" si="2"/>
        <v>Jun</v>
      </c>
      <c r="AE15" s="3" t="str">
        <f t="shared" si="2"/>
        <v>Jun</v>
      </c>
      <c r="AF15" s="3" t="str">
        <f t="shared" si="2"/>
        <v>Jun</v>
      </c>
      <c r="AG15" s="3" t="str">
        <f t="shared" si="2"/>
        <v>Jul</v>
      </c>
    </row>
    <row r="16" spans="2:33" x14ac:dyDescent="0.3">
      <c r="B16" s="4" t="s">
        <v>35</v>
      </c>
      <c r="C16" s="4" t="s">
        <v>36</v>
      </c>
      <c r="D16" s="4" t="s">
        <v>33</v>
      </c>
      <c r="E16" s="4" t="s">
        <v>37</v>
      </c>
      <c r="F16" s="4" t="s">
        <v>38</v>
      </c>
      <c r="G16" s="4" t="s">
        <v>39</v>
      </c>
      <c r="H16" s="4" t="s">
        <v>40</v>
      </c>
      <c r="I16" s="4" t="s">
        <v>41</v>
      </c>
      <c r="J16" s="4">
        <f t="shared" ref="J16:AG16" si="3">IF($D$7="Monthly","",DAY(J1))</f>
        <v>21</v>
      </c>
      <c r="K16" s="4">
        <f t="shared" si="3"/>
        <v>28</v>
      </c>
      <c r="L16" s="4">
        <f t="shared" si="3"/>
        <v>4</v>
      </c>
      <c r="M16" s="4">
        <f t="shared" si="3"/>
        <v>11</v>
      </c>
      <c r="N16" s="4">
        <f t="shared" si="3"/>
        <v>18</v>
      </c>
      <c r="O16" s="4">
        <f t="shared" si="3"/>
        <v>25</v>
      </c>
      <c r="P16" s="4">
        <f t="shared" si="3"/>
        <v>4</v>
      </c>
      <c r="Q16" s="4">
        <f t="shared" si="3"/>
        <v>11</v>
      </c>
      <c r="R16" s="4">
        <f t="shared" si="3"/>
        <v>18</v>
      </c>
      <c r="S16" s="4">
        <f t="shared" si="3"/>
        <v>25</v>
      </c>
      <c r="T16" s="4">
        <f t="shared" si="3"/>
        <v>1</v>
      </c>
      <c r="U16" s="4">
        <f t="shared" si="3"/>
        <v>8</v>
      </c>
      <c r="V16" s="4">
        <f t="shared" si="3"/>
        <v>15</v>
      </c>
      <c r="W16" s="4">
        <f t="shared" si="3"/>
        <v>22</v>
      </c>
      <c r="X16" s="4">
        <f t="shared" si="3"/>
        <v>29</v>
      </c>
      <c r="Y16" s="4">
        <f t="shared" si="3"/>
        <v>6</v>
      </c>
      <c r="Z16" s="4">
        <f t="shared" si="3"/>
        <v>13</v>
      </c>
      <c r="AA16" s="4">
        <f t="shared" si="3"/>
        <v>20</v>
      </c>
      <c r="AB16" s="4">
        <f t="shared" si="3"/>
        <v>27</v>
      </c>
      <c r="AC16" s="4">
        <f t="shared" si="3"/>
        <v>3</v>
      </c>
      <c r="AD16" s="4">
        <f t="shared" si="3"/>
        <v>10</v>
      </c>
      <c r="AE16" s="4">
        <f t="shared" si="3"/>
        <v>17</v>
      </c>
      <c r="AF16" s="4">
        <f t="shared" si="3"/>
        <v>24</v>
      </c>
      <c r="AG16" s="4">
        <f t="shared" si="3"/>
        <v>1</v>
      </c>
    </row>
    <row r="17" spans="1:33" x14ac:dyDescent="0.3">
      <c r="A17" s="13">
        <v>1</v>
      </c>
      <c r="B17" s="27" t="s">
        <v>42</v>
      </c>
      <c r="C17" s="26">
        <f>COUNT($A$16:A17)</f>
        <v>1</v>
      </c>
      <c r="D17" s="14" t="s">
        <v>43</v>
      </c>
      <c r="E17" s="14" t="s">
        <v>44</v>
      </c>
      <c r="F17" s="24"/>
      <c r="G17" s="24"/>
      <c r="H17" s="33">
        <f>IF(G26="formula","Formula",IF($G$1=2,G26-F26,NETWORKDAYS(F26,G26)))</f>
        <v>0</v>
      </c>
      <c r="I17" s="25">
        <f>IF(H17="","Formula",SUMPRODUCT(H18:H19,I18:I19)/SUM(H18:H19))</f>
        <v>1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outlineLevel="1" x14ac:dyDescent="0.3">
      <c r="B18" s="15" t="s">
        <v>13</v>
      </c>
      <c r="C18" s="16" t="str">
        <f ca="1">IF(B18="A",COUNT($A$16:$A18)&amp;"."&amp;COUNTIF((OFFSET($B$16,MATCH(COUNT($A$16:A18),$A$16:A18),,MAX(ROW()-16-MATCH(COUNT($A$16:A18),$A$16:A18),1))):B18,"A"),IF(AND(B18="B",LEN(OFFSET(C18,-1,,))&lt;4),LEFT(OFFSET(C18,-1,,),3)&amp;"."&amp;1,IF(AND(B18="B",LEN(OFFSET(C18,-1,,))=5),LEFT(OFFSET(C18,-1,,),4)&amp;RIGHT(OFFSET(C18,-1,,),1)+1,"LEVEL?")))</f>
        <v>1.1</v>
      </c>
      <c r="D18" s="28" t="s">
        <v>45</v>
      </c>
      <c r="E18" s="141"/>
      <c r="F18" s="143"/>
      <c r="G18" s="143"/>
      <c r="H18" s="15">
        <v>2</v>
      </c>
      <c r="I18" s="17">
        <v>1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outlineLevel="1" x14ac:dyDescent="0.3">
      <c r="B19" s="15" t="s">
        <v>13</v>
      </c>
      <c r="C19" s="16" t="str">
        <f ca="1">IF(B19="A",COUNT($A$16:$A19)&amp;"."&amp;COUNTIF((OFFSET($B$16,MATCH(COUNT($A$16:A19),$A$16:A19),,MAX(ROW()-16-MATCH(COUNT($A$16:A19),$A$16:A19),1))):B19,"A"),IF(AND(B19="B",LEN(OFFSET(C19,-1,,))&lt;4),LEFT(OFFSET(C19,-1,,),3)&amp;"."&amp;1,IF(AND(B19="B",LEN(OFFSET(C19,-1,,))=5),LEFT(OFFSET(C19,-1,,),4)&amp;RIGHT(OFFSET(C19,-1,,),1)+1,"LEVEL?")))</f>
        <v>1.2</v>
      </c>
      <c r="D19" s="28" t="s">
        <v>46</v>
      </c>
      <c r="E19" s="141"/>
      <c r="F19" s="143"/>
      <c r="G19" s="143"/>
      <c r="H19" s="15">
        <v>2</v>
      </c>
      <c r="I19" s="17">
        <v>1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3">
      <c r="A20" s="13">
        <f>COUNT($A$17:$A19)+1</f>
        <v>2</v>
      </c>
      <c r="B20" s="27" t="s">
        <v>42</v>
      </c>
      <c r="C20" s="26">
        <f>COUNT($A$16:A20)</f>
        <v>2</v>
      </c>
      <c r="D20" s="29" t="s">
        <v>21</v>
      </c>
      <c r="E20" s="142"/>
      <c r="F20" s="144"/>
      <c r="G20" s="144"/>
      <c r="H20" s="33">
        <f>IF(G26="formula","Formula",IF($G$1=2,G26-F26,NETWORKDAYS(F26,G26)))</f>
        <v>0</v>
      </c>
      <c r="I20" s="25">
        <f>IF(H20="","Formula",SUMPRODUCT(H21:H24,I21:I24)/SUM(H21:H24))</f>
        <v>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outlineLevel="1" x14ac:dyDescent="0.3">
      <c r="B21" s="15" t="s">
        <v>13</v>
      </c>
      <c r="C21" s="16" t="str">
        <f ca="1">IF(B21="A",COUNT($A$16:$A21)&amp;"."&amp;COUNTIF((OFFSET($B$16,MATCH(COUNT($A$16:A21),$A$16:A21),,MAX(ROW()-16-MATCH(COUNT($A$16:A21),$A$16:A21),1))):B21,"A"),IF(AND(B21="B",LEN(OFFSET(C21,-1,,))&lt;4),LEFT(OFFSET(C21,-1,,),3)&amp;"."&amp;1,IF(AND(B21="B",LEN(OFFSET(C21,-1,,))=5),LEFT(OFFSET(C21,-1,,),4)&amp;RIGHT(OFFSET(C21,-1,,),1)+1,"LEVEL?")))</f>
        <v>2.1</v>
      </c>
      <c r="D21" s="28" t="s">
        <v>47</v>
      </c>
      <c r="E21" s="141"/>
      <c r="F21" s="143"/>
      <c r="G21" s="143"/>
      <c r="H21" s="15">
        <v>4</v>
      </c>
      <c r="I21" s="17">
        <v>1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outlineLevel="1" x14ac:dyDescent="0.3">
      <c r="B22" s="15" t="s">
        <v>8</v>
      </c>
      <c r="C22" s="16" t="str">
        <f ca="1">IF(B22="A",COUNT($A$16:$A22)&amp;"."&amp;COUNTIF((OFFSET($B$16,MATCH(COUNT($A$16:A22),$A$16:A22),,MAX(ROW()-16-MATCH(COUNT($A$16:A22),$A$16:A22),1))):B22,"A"),IF(AND(B22="B",LEN(OFFSET(C22,-1,,))&lt;4),LEFT(OFFSET(C22,-1,,),3)&amp;"."&amp;1,IF(AND(B22="B",LEN(OFFSET(C22,-1,,))=5),LEFT(OFFSET(C22,-1,,),4)&amp;RIGHT(OFFSET(C22,-1,,),1)+1,"LEVEL?")))</f>
        <v>2.1.1</v>
      </c>
      <c r="D22" s="30" t="s">
        <v>48</v>
      </c>
      <c r="E22" s="141"/>
      <c r="F22" s="143"/>
      <c r="G22" s="143"/>
      <c r="H22" s="15">
        <v>3</v>
      </c>
      <c r="I22" s="17">
        <v>1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outlineLevel="1" x14ac:dyDescent="0.3">
      <c r="B23" s="15" t="s">
        <v>8</v>
      </c>
      <c r="C23" s="16" t="str">
        <f ca="1">IF(B23="A",COUNT($A$16:$A23)&amp;"."&amp;COUNTIF((OFFSET($B$16,MATCH(COUNT($A$16:A23),$A$16:A23),,MAX(ROW()-16-MATCH(COUNT($A$16:A23),$A$16:A23),1))):B23,"A"),IF(AND(B23="B",LEN(OFFSET(C23,-1,,))&lt;4),LEFT(OFFSET(C23,-1,,),3)&amp;"."&amp;1,IF(AND(B23="B",LEN(OFFSET(C23,-1,,))=5),LEFT(OFFSET(C23,-1,,),4)&amp;RIGHT(OFFSET(C23,-1,,),1)+1,"LEVEL?")))</f>
        <v>2.1.2</v>
      </c>
      <c r="D23" s="30" t="s">
        <v>49</v>
      </c>
      <c r="E23" s="141"/>
      <c r="F23" s="143"/>
      <c r="G23" s="143"/>
      <c r="H23" s="15">
        <v>4</v>
      </c>
      <c r="I23" s="17">
        <v>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outlineLevel="1" x14ac:dyDescent="0.3">
      <c r="B24" s="15" t="s">
        <v>8</v>
      </c>
      <c r="C24" s="16" t="str">
        <f ca="1">IF(B24="A",COUNT($A$16:$A24)&amp;"."&amp;COUNTIF((OFFSET($B$16,MATCH(COUNT($A$16:A24),$A$16:A24),,MAX(ROW()-16-MATCH(COUNT($A$16:A24),$A$16:A24),1))):B24,"A"),IF(AND(B24="B",LEN(OFFSET(C24,-1,,))&lt;4),LEFT(OFFSET(C24,-1,,),3)&amp;"."&amp;1,IF(AND(B24="B",LEN(OFFSET(C24,-1,,))=5),LEFT(OFFSET(C24,-1,,),4)&amp;RIGHT(OFFSET(C24,-1,,),1)+1,"LEVEL?")))</f>
        <v>2.1.3</v>
      </c>
      <c r="D24" s="30" t="s">
        <v>50</v>
      </c>
      <c r="E24" s="141"/>
      <c r="F24" s="143"/>
      <c r="G24" s="143"/>
      <c r="H24" s="15">
        <v>4</v>
      </c>
      <c r="I24" s="17">
        <v>1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outlineLevel="1" x14ac:dyDescent="0.3">
      <c r="B25" s="15" t="s">
        <v>8</v>
      </c>
      <c r="C25" s="16" t="str">
        <f ca="1">IF(B25="A",COUNT($A$16:$A25)&amp;"."&amp;COUNTIF((OFFSET($B$16,MATCH(COUNT($A$16:A25),$A$16:A25),,MAX(ROW()-16-MATCH(COUNT($A$16:A25),$A$16:A25),1))):B25,"A"),IF(AND(B25="B",LEN(OFFSET(C25,-1,,))&lt;4),LEFT(OFFSET(C25,-1,,),3)&amp;"."&amp;1,IF(AND(B25="B",LEN(OFFSET(C25,-1,,))=5),LEFT(OFFSET(C25,-1,,),4)&amp;RIGHT(OFFSET(C25,-1,,),1)+1,"LEVEL?")))</f>
        <v>2.1.4</v>
      </c>
      <c r="D25" s="30" t="s">
        <v>51</v>
      </c>
      <c r="E25" s="141"/>
      <c r="F25" s="143"/>
      <c r="G25" s="143"/>
      <c r="H25" s="15">
        <v>16</v>
      </c>
      <c r="I25" s="17">
        <v>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3">
      <c r="A26" s="13">
        <f>COUNT($A$17:$A25)+1</f>
        <v>3</v>
      </c>
      <c r="B26" s="27" t="s">
        <v>42</v>
      </c>
      <c r="C26" s="26">
        <f>COUNT($A$16:A26)</f>
        <v>3</v>
      </c>
      <c r="D26" s="29" t="s">
        <v>52</v>
      </c>
      <c r="E26" s="142"/>
      <c r="F26" s="144"/>
      <c r="G26" s="144"/>
      <c r="H26" s="33">
        <f>IF(G26="formula","Formula",IF($G$1=2,G26-F26,NETWORKDAYS(F26,G26)))</f>
        <v>0</v>
      </c>
      <c r="I26" s="25">
        <f>IF(H26="Formula","Formula",SUMPRODUCT(H27:H28,I27:I28)/SUM(H27:H28))</f>
        <v>1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outlineLevel="1" x14ac:dyDescent="0.3">
      <c r="B27" s="15" t="s">
        <v>13</v>
      </c>
      <c r="C27" s="16" t="str">
        <f ca="1">IF(B27="A",COUNT($A$16:$A27)&amp;"."&amp;COUNTIF((OFFSET($B$16,MATCH(COUNT($A$16:A27),$A$16:A27),,MAX(ROW()-16-MATCH(COUNT($A$16:A27),$A$16:A27),1))):B27,"A"),IF(AND(B27="B",LEN(OFFSET(C27,-1,,))&lt;4),LEFT(OFFSET(C27,-1,,),3)&amp;"."&amp;1,IF(AND(B27="B",LEN(OFFSET(C27,-1,,))=5),LEFT(OFFSET(C27,-1,,),4)&amp;RIGHT(OFFSET(C27,-1,,),1)+1,"LEVEL?")))</f>
        <v>3.1</v>
      </c>
      <c r="D27" s="28" t="s">
        <v>53</v>
      </c>
      <c r="E27" s="141"/>
      <c r="F27" s="143"/>
      <c r="G27" s="143"/>
      <c r="H27" s="32">
        <v>18</v>
      </c>
      <c r="I27" s="17">
        <v>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outlineLevel="1" x14ac:dyDescent="0.3">
      <c r="B28" s="15" t="s">
        <v>13</v>
      </c>
      <c r="C28" s="16" t="str">
        <f ca="1">IF(B28="A",COUNT($A$16:$A28)&amp;"."&amp;COUNTIF((OFFSET($B$16,MATCH(COUNT($A$16:A28),$A$16:A28),,MAX(ROW()-16-MATCH(COUNT($A$16:A28),$A$16:A28),1))):B28,"A"),IF(AND(B28="B",LEN(OFFSET(C28,-1,,))&lt;4),LEFT(OFFSET(C28,-1,,),3)&amp;"."&amp;1,IF(AND(B28="B",LEN(OFFSET(C28,-1,,))=5),LEFT(OFFSET(C28,-1,,),4)&amp;RIGHT(OFFSET(C28,-1,,),1)+1,"LEVEL?")))</f>
        <v>3.2</v>
      </c>
      <c r="D28" s="28" t="s">
        <v>54</v>
      </c>
      <c r="E28" s="141"/>
      <c r="F28" s="143"/>
      <c r="G28" s="143"/>
      <c r="H28" s="32">
        <v>15</v>
      </c>
      <c r="I28" s="17">
        <v>1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outlineLevel="1" x14ac:dyDescent="0.3">
      <c r="B29" s="15" t="s">
        <v>13</v>
      </c>
      <c r="C29" s="16" t="str">
        <f ca="1">IF(B29="A",COUNT($A$16:$A29)&amp;"."&amp;COUNTIF((OFFSET($B$16,MATCH(COUNT($A$16:A29),$A$16:A29),,MAX(ROW()-16-MATCH(COUNT($A$16:A29),$A$16:A29),1))):B29,"A"),IF(AND(B29="B",LEN(OFFSET(C29,-1,,))&lt;4),LEFT(OFFSET(C29,-1,,),3)&amp;"."&amp;1,IF(AND(B29="B",LEN(OFFSET(C29,-1,,))=5),LEFT(OFFSET(C29,-1,,),4)&amp;RIGHT(OFFSET(C29,-1,,),1)+1,"LEVEL?")))</f>
        <v>3.3</v>
      </c>
      <c r="D29" s="28" t="s">
        <v>55</v>
      </c>
      <c r="E29" s="141"/>
      <c r="F29" s="143"/>
      <c r="G29" s="143"/>
      <c r="H29" s="32">
        <v>12</v>
      </c>
      <c r="I29" s="17">
        <v>1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3">
      <c r="A30" s="13">
        <f>COUNT($A$17:$A28)+1</f>
        <v>4</v>
      </c>
      <c r="B30" s="27" t="s">
        <v>42</v>
      </c>
      <c r="C30" s="26">
        <f>COUNT($A$16:A30)</f>
        <v>4</v>
      </c>
      <c r="D30" s="29" t="s">
        <v>23</v>
      </c>
      <c r="E30" s="142"/>
      <c r="F30" s="144"/>
      <c r="G30" s="144"/>
      <c r="H30" s="33">
        <v>0</v>
      </c>
      <c r="I30" s="25">
        <f>IF(H30="Formula","Formula",SUMPRODUCT(H31:H37,I31:I37)/SUM(H31:H37))</f>
        <v>1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outlineLevel="1" x14ac:dyDescent="0.3">
      <c r="B31" s="15" t="s">
        <v>13</v>
      </c>
      <c r="C31" s="16" t="str">
        <f ca="1">IF(B31="A",COUNT($A$16:$A31)&amp;"."&amp;COUNTIF((OFFSET($B$16,MATCH(COUNT($A$16:A31),$A$16:A31),,MAX(ROW()-16-MATCH(COUNT($A$16:A31),$A$16:A31),1))):B31,"A"),IF(AND(B31="B",LEN(OFFSET(C31,-1,,))&lt;4),LEFT(OFFSET(C31,-1,,),3)&amp;"."&amp;1,IF(AND(B31="B",LEN(OFFSET(C31,-1,,))=5),LEFT(OFFSET(C31,-1,,),4)&amp;RIGHT(OFFSET(C31,-1,,),1)+1,"LEVEL?")))</f>
        <v>4.1</v>
      </c>
      <c r="D31" s="31" t="s">
        <v>24</v>
      </c>
      <c r="E31" s="141"/>
      <c r="F31" s="143"/>
      <c r="G31" s="143"/>
      <c r="H31" s="15">
        <v>7</v>
      </c>
      <c r="I31" s="17">
        <v>1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outlineLevel="1" x14ac:dyDescent="0.3">
      <c r="B32" s="15" t="s">
        <v>13</v>
      </c>
      <c r="C32" s="16">
        <v>4.2</v>
      </c>
      <c r="D32" s="31" t="s">
        <v>56</v>
      </c>
      <c r="E32" s="141"/>
      <c r="F32" s="143"/>
      <c r="G32" s="143"/>
      <c r="H32" s="15">
        <v>10</v>
      </c>
      <c r="I32" s="17">
        <v>1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outlineLevel="1" x14ac:dyDescent="0.3">
      <c r="B33" s="15" t="s">
        <v>13</v>
      </c>
      <c r="C33" s="16">
        <v>4.2</v>
      </c>
      <c r="D33" s="31" t="s">
        <v>57</v>
      </c>
      <c r="E33" s="141"/>
      <c r="F33" s="143"/>
      <c r="G33" s="143"/>
      <c r="H33" s="15">
        <v>7</v>
      </c>
      <c r="I33" s="17">
        <v>1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outlineLevel="1" x14ac:dyDescent="0.3">
      <c r="B34" s="15" t="s">
        <v>13</v>
      </c>
      <c r="C34" s="16">
        <v>4.3</v>
      </c>
      <c r="D34" s="31" t="s">
        <v>58</v>
      </c>
      <c r="E34" s="141"/>
      <c r="F34" s="143"/>
      <c r="G34" s="143"/>
      <c r="H34" s="15">
        <v>15</v>
      </c>
      <c r="I34" s="17">
        <v>1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outlineLevel="1" x14ac:dyDescent="0.3">
      <c r="B35" s="15" t="s">
        <v>13</v>
      </c>
      <c r="C35" s="16">
        <v>4.4000000000000004</v>
      </c>
      <c r="D35" s="31" t="s">
        <v>59</v>
      </c>
      <c r="E35" s="141"/>
      <c r="F35" s="143"/>
      <c r="G35" s="143"/>
      <c r="H35" s="15">
        <v>6</v>
      </c>
      <c r="I35" s="17">
        <v>1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outlineLevel="1" x14ac:dyDescent="0.3">
      <c r="B36" s="15" t="s">
        <v>13</v>
      </c>
      <c r="C36" s="16">
        <v>4.5</v>
      </c>
      <c r="D36" s="31" t="s">
        <v>60</v>
      </c>
      <c r="E36" s="141"/>
      <c r="F36" s="143"/>
      <c r="G36" s="143"/>
      <c r="H36" s="15">
        <v>1</v>
      </c>
      <c r="I36" s="17">
        <v>1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outlineLevel="1" x14ac:dyDescent="0.3">
      <c r="B37" s="15" t="s">
        <v>13</v>
      </c>
      <c r="C37" s="16">
        <v>4.5</v>
      </c>
      <c r="D37" s="31" t="s">
        <v>61</v>
      </c>
      <c r="E37" s="141"/>
      <c r="F37" s="143"/>
      <c r="G37" s="143"/>
      <c r="H37" s="15">
        <v>2</v>
      </c>
      <c r="I37" s="17">
        <v>1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3">
      <c r="A38" s="23">
        <f>COUNT($A$17:$A37)+1</f>
        <v>5</v>
      </c>
      <c r="B38" s="18"/>
      <c r="C38" s="18"/>
      <c r="D38" s="19"/>
      <c r="E38" s="20"/>
      <c r="F38" s="21"/>
      <c r="G38" s="86"/>
      <c r="H38" s="86"/>
      <c r="I38" s="86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3" x14ac:dyDescent="0.3">
      <c r="H39" s="15"/>
      <c r="L39" s="5"/>
    </row>
    <row r="40" spans="1:33" x14ac:dyDescent="0.3">
      <c r="H40" s="15"/>
    </row>
    <row r="44" spans="1:33" x14ac:dyDescent="0.3">
      <c r="G44" s="5"/>
      <c r="H44" s="5"/>
    </row>
  </sheetData>
  <sheetProtection formatCells="0" formatColumns="0" formatRows="0" insertColumns="0" insertRows="0" deleteColumns="0" deleteRows="0" sort="0" autoFilter="0" pivotTables="0"/>
  <autoFilter ref="B16:I16" xr:uid="{00000000-0009-0000-0000-000000000000}"/>
  <mergeCells count="6">
    <mergeCell ref="D3:I3"/>
    <mergeCell ref="G38:I38"/>
    <mergeCell ref="D9:E9"/>
    <mergeCell ref="G10:I10"/>
    <mergeCell ref="G9:I9"/>
    <mergeCell ref="G11:I11"/>
  </mergeCells>
  <conditionalFormatting sqref="J14:AG14">
    <cfRule type="expression" dxfId="3" priority="12" stopIfTrue="1">
      <formula>IF($D$7="daily",YEAR(J14)=YEAR(J1),J14=YEAR(J1))</formula>
    </cfRule>
  </conditionalFormatting>
  <conditionalFormatting sqref="J17:AG37">
    <cfRule type="expression" dxfId="2" priority="22" stopIfTrue="1">
      <formula>IF($D$7="Daily",$E$12=J$1,IF($D$7="Weekly",AND($E$12&gt;=J$1,$E$12&lt;=J$1+6),AND(MONTH($E$12)=MONTH(J$1),YEAR($E$12)=YEAR(J$1))))</formula>
    </cfRule>
    <cfRule type="expression" dxfId="1" priority="23" stopIfTrue="1">
      <formula>IF($D$7="Monthly",AND($I17&gt;0,J$1&gt;=DATE(YEAR($F17),MONTH($F17),1),J$1&lt;=(($G17-$F17)*$I17+$F17)),IF($D$7="Weekly",AND($I17&gt;0,J$1+6&gt;=$F17,J$1&lt;=(($G17-$F17)*$I17+$F17)),AND($I17&gt;0,J$1&gt;=$F17,J$1&lt;=(($G17-$F17)*$I17+$F17))))</formula>
    </cfRule>
    <cfRule type="expression" dxfId="0" priority="24" stopIfTrue="1">
      <formula>IF($D$7="Monthly",AND(J$1&gt;=DATE(YEAR($F17),MONTH($F17),1),J$1&lt;=$G17),IF($D$7="weekly",AND(J$1+6&gt;=$F17,J$1&lt;=$G17),AND(J$1&gt;=$F17,J$1&lt;=$G17)))</formula>
    </cfRule>
  </conditionalFormatting>
  <dataValidations count="6">
    <dataValidation type="list" allowBlank="1" showInputMessage="1" showErrorMessage="1" prompt="P - Primary (should only be dark blue rows)_x000a_A - Sub-Level (X.X)_x000a_B - Sub-Sub-Level (X.X.X)" sqref="B17:B37" xr:uid="{00000000-0002-0000-0000-000000000000}">
      <formula1>"P, A, B"</formula1>
    </dataValidation>
    <dataValidation allowBlank="1" showInputMessage="1" showErrorMessage="1" promptTitle="Level" prompt="Select the level:_x000a_P - Primary_x000a_A - Level 1_x000a_B - Level 2_x000a_C - Level 3_x000a_D - Level 4" sqref="B16" xr:uid="{00000000-0002-0000-0000-000001000000}"/>
    <dataValidation type="list" allowBlank="1" showInputMessage="1" showErrorMessage="1" sqref="D7" xr:uid="{00000000-0002-0000-0000-000002000000}">
      <formula1>"Daily, Weekly, Monthly"</formula1>
    </dataValidation>
    <dataValidation allowBlank="1" showInputMessage="1" showErrorMessage="1" prompt="This cell controls the beginning of the chart - enter a date or a formula (i.e., =Today()-30  -- date will be 30 days ago and will change daily)." sqref="E10:E11" xr:uid="{00000000-0002-0000-0000-000003000000}"/>
    <dataValidation allowBlank="1" showInputMessage="1" showErrorMessage="1" prompt="Controls the Red line, the formula for today is =Today()." sqref="E12" xr:uid="{00000000-0002-0000-0000-000004000000}"/>
    <dataValidation allowBlank="1" showInputMessage="1" showErrorMessage="1" prompt="If message says &quot;LEVEL?&quot; go to the first cell that says LEVEL? and check the level - it should be either an &quot;A&quot; or &quot;B&quot;." sqref="C18:C37" xr:uid="{00000000-0002-0000-0000-000005000000}"/>
  </dataValidations>
  <pageMargins left="0.7" right="0.7" top="0.75" bottom="0.75" header="0.3" footer="0.3"/>
  <pageSetup scale="5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croll Bar 1">
              <controlPr defaultSize="0" autoPict="0">
                <anchor moveWithCells="1">
                  <from>
                    <xdr:col>0</xdr:col>
                    <xdr:colOff>107950</xdr:colOff>
                    <xdr:row>13</xdr:row>
                    <xdr:rowOff>184150</xdr:rowOff>
                  </from>
                  <to>
                    <xdr:col>6</xdr:col>
                    <xdr:colOff>158750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5" name="Option Button 30">
              <controlPr defaultSize="0" autoFill="0" autoLine="0" autoPict="0">
                <anchor moveWithCells="1">
                  <from>
                    <xdr:col>3</xdr:col>
                    <xdr:colOff>63500</xdr:colOff>
                    <xdr:row>12</xdr:row>
                    <xdr:rowOff>76200</xdr:rowOff>
                  </from>
                  <to>
                    <xdr:col>3</xdr:col>
                    <xdr:colOff>787400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6" name="Group Box 33">
              <controlPr defaultSize="0" autoFill="0" autoPict="0">
                <anchor moveWithCells="1">
                  <from>
                    <xdr:col>3</xdr:col>
                    <xdr:colOff>6350</xdr:colOff>
                    <xdr:row>12</xdr:row>
                    <xdr:rowOff>38100</xdr:rowOff>
                  </from>
                  <to>
                    <xdr:col>4</xdr:col>
                    <xdr:colOff>533400</xdr:colOff>
                    <xdr:row>13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7" name="Option Button 43">
              <controlPr defaultSize="0" autoFill="0" autoLine="0" autoPict="0">
                <anchor moveWithCells="1">
                  <from>
                    <xdr:col>3</xdr:col>
                    <xdr:colOff>920750</xdr:colOff>
                    <xdr:row>12</xdr:row>
                    <xdr:rowOff>76200</xdr:rowOff>
                  </from>
                  <to>
                    <xdr:col>4</xdr:col>
                    <xdr:colOff>482600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8" name="Group Box 45">
              <controlPr defaultSize="0" autoFill="0" autoPict="0">
                <anchor moveWithCells="1">
                  <from>
                    <xdr:col>5</xdr:col>
                    <xdr:colOff>520700</xdr:colOff>
                    <xdr:row>7</xdr:row>
                    <xdr:rowOff>25400</xdr:rowOff>
                  </from>
                  <to>
                    <xdr:col>9</xdr:col>
                    <xdr:colOff>31750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AC50-33AF-4CE0-8C8E-F4749E48ADC4}">
  <sheetPr>
    <tabColor theme="9" tint="0.39997558519241921"/>
  </sheetPr>
  <dimension ref="A1:L35"/>
  <sheetViews>
    <sheetView view="pageLayout" topLeftCell="A10" zoomScaleNormal="100" workbookViewId="0">
      <selection activeCell="I29" sqref="I29:L29"/>
    </sheetView>
  </sheetViews>
  <sheetFormatPr defaultColWidth="9.109375" defaultRowHeight="12.5" x14ac:dyDescent="0.25"/>
  <cols>
    <col min="1" max="1" width="16.109375" style="35" customWidth="1"/>
    <col min="2" max="2" width="9.6640625" style="35" customWidth="1"/>
    <col min="3" max="3" width="9.44140625" style="35" customWidth="1"/>
    <col min="4" max="4" width="6" style="35" customWidth="1"/>
    <col min="5" max="5" width="13.44140625" style="35" customWidth="1"/>
    <col min="6" max="6" width="12.6640625" style="35" customWidth="1"/>
    <col min="7" max="7" width="13.44140625" style="35" customWidth="1"/>
    <col min="8" max="8" width="5.33203125" style="35" customWidth="1"/>
    <col min="9" max="9" width="10" style="35" customWidth="1"/>
    <col min="10" max="10" width="6" style="35" customWidth="1"/>
    <col min="11" max="11" width="4.44140625" style="35" customWidth="1"/>
    <col min="12" max="12" width="12.77734375" style="35" customWidth="1"/>
    <col min="13" max="13" width="10.109375" style="35" customWidth="1"/>
    <col min="14" max="16384" width="9.109375" style="35"/>
  </cols>
  <sheetData>
    <row r="1" spans="1:12" ht="26.25" customHeight="1" thickBot="1" x14ac:dyDescent="0.3">
      <c r="A1" s="93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/>
    </row>
    <row r="2" spans="1:12" ht="12" customHeight="1" thickBot="1" x14ac:dyDescent="0.3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36"/>
    </row>
    <row r="3" spans="1:12" ht="3.75" customHeight="1" thickBo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5.75" customHeight="1" x14ac:dyDescent="0.35">
      <c r="A4" s="38"/>
      <c r="B4" s="37"/>
      <c r="C4" s="37"/>
      <c r="D4" s="37"/>
      <c r="E4" s="37"/>
      <c r="F4" s="37"/>
      <c r="G4" s="37"/>
      <c r="H4" s="37"/>
      <c r="I4" s="37"/>
      <c r="J4" s="37"/>
      <c r="K4" s="98" t="s">
        <v>63</v>
      </c>
      <c r="L4" s="99"/>
    </row>
    <row r="5" spans="1:12" s="40" customFormat="1" ht="15.75" customHeight="1" x14ac:dyDescent="0.35">
      <c r="A5" s="39" t="s">
        <v>64</v>
      </c>
      <c r="B5" s="145"/>
      <c r="C5" s="146"/>
      <c r="E5" s="41" t="s">
        <v>65</v>
      </c>
      <c r="F5" s="100"/>
      <c r="G5" s="100"/>
      <c r="H5" s="42"/>
      <c r="K5" s="101" t="s">
        <v>66</v>
      </c>
      <c r="L5" s="102"/>
    </row>
    <row r="6" spans="1:12" s="40" customFormat="1" ht="15.75" customHeight="1" thickBot="1" x14ac:dyDescent="0.4">
      <c r="A6" s="43"/>
      <c r="K6" s="101"/>
      <c r="L6" s="102"/>
    </row>
    <row r="7" spans="1:12" s="40" customFormat="1" ht="15.75" customHeight="1" x14ac:dyDescent="0.35">
      <c r="A7" s="44" t="s">
        <v>67</v>
      </c>
      <c r="B7" s="103">
        <v>88</v>
      </c>
      <c r="C7" s="103"/>
      <c r="D7" s="45"/>
      <c r="E7" s="46" t="s">
        <v>68</v>
      </c>
      <c r="F7" s="103"/>
      <c r="G7" s="103"/>
      <c r="H7" s="47"/>
      <c r="I7" s="45"/>
      <c r="J7" s="45"/>
      <c r="K7" s="45"/>
      <c r="L7" s="48"/>
    </row>
    <row r="8" spans="1:12" s="40" customFormat="1" ht="15.75" customHeight="1" x14ac:dyDescent="0.35">
      <c r="A8" s="49"/>
      <c r="L8" s="50"/>
    </row>
    <row r="9" spans="1:12" s="40" customFormat="1" ht="22.4" customHeight="1" x14ac:dyDescent="0.35">
      <c r="A9" s="73" t="s">
        <v>69</v>
      </c>
      <c r="B9" s="92"/>
      <c r="C9" s="92"/>
      <c r="D9" s="92"/>
      <c r="E9" s="92"/>
      <c r="F9" s="92"/>
      <c r="G9" s="92"/>
      <c r="L9" s="50"/>
    </row>
    <row r="10" spans="1:12" s="40" customFormat="1" ht="15.75" customHeight="1" x14ac:dyDescent="0.35">
      <c r="A10" s="49"/>
      <c r="B10" s="92"/>
      <c r="C10" s="92"/>
      <c r="D10" s="92"/>
      <c r="E10" s="92"/>
      <c r="F10" s="92"/>
      <c r="G10" s="92"/>
      <c r="L10" s="50"/>
    </row>
    <row r="11" spans="1:12" s="40" customFormat="1" ht="15" customHeight="1" x14ac:dyDescent="0.35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6"/>
    </row>
    <row r="12" spans="1:12" s="40" customFormat="1" ht="15" customHeight="1" x14ac:dyDescent="0.35">
      <c r="A12" s="43" t="s">
        <v>70</v>
      </c>
      <c r="B12" s="92" t="s">
        <v>71</v>
      </c>
      <c r="C12" s="92"/>
      <c r="D12" s="92"/>
      <c r="E12" s="92"/>
      <c r="F12" s="92"/>
      <c r="G12" s="92"/>
      <c r="L12" s="50"/>
    </row>
    <row r="13" spans="1:12" s="40" customFormat="1" ht="15" customHeight="1" x14ac:dyDescent="0.35">
      <c r="A13" s="49"/>
      <c r="B13" s="92"/>
      <c r="C13" s="92"/>
      <c r="D13" s="92"/>
      <c r="E13" s="92"/>
      <c r="F13" s="92"/>
      <c r="G13" s="92"/>
      <c r="L13" s="50"/>
    </row>
    <row r="14" spans="1:12" s="40" customFormat="1" ht="15.75" customHeight="1" x14ac:dyDescent="0.35">
      <c r="A14" s="49"/>
      <c r="L14" s="50"/>
    </row>
    <row r="15" spans="1:12" s="40" customFormat="1" ht="15.75" customHeight="1" x14ac:dyDescent="0.35">
      <c r="A15" s="51"/>
      <c r="B15" s="92"/>
      <c r="C15" s="92"/>
      <c r="D15" s="92"/>
      <c r="E15" s="92"/>
      <c r="F15" s="92"/>
      <c r="G15" s="92"/>
      <c r="H15" s="52"/>
      <c r="I15" s="52"/>
      <c r="J15" s="52"/>
      <c r="L15" s="53"/>
    </row>
    <row r="16" spans="1:12" s="40" customFormat="1" ht="15.75" customHeight="1" x14ac:dyDescent="0.35">
      <c r="A16" s="49"/>
      <c r="L16" s="50"/>
    </row>
    <row r="17" spans="1:12" s="40" customFormat="1" ht="15" customHeight="1" thickBot="1" x14ac:dyDescent="0.4">
      <c r="A17" s="112" t="s">
        <v>72</v>
      </c>
      <c r="B17" s="113"/>
      <c r="C17" s="114"/>
      <c r="G17" s="115"/>
      <c r="H17" s="113"/>
      <c r="I17" s="113"/>
      <c r="L17" s="50"/>
    </row>
    <row r="18" spans="1:12" s="40" customFormat="1" ht="15" customHeight="1" thickBot="1" x14ac:dyDescent="0.4">
      <c r="A18" s="116" t="s">
        <v>73</v>
      </c>
      <c r="B18" s="117"/>
      <c r="C18" s="118"/>
      <c r="D18" s="54"/>
      <c r="E18" s="55"/>
      <c r="G18" s="117" t="s">
        <v>74</v>
      </c>
      <c r="H18" s="117"/>
      <c r="I18" s="118"/>
      <c r="J18" s="54"/>
      <c r="K18" s="55"/>
      <c r="L18" s="53"/>
    </row>
    <row r="19" spans="1:12" s="40" customFormat="1" ht="15" customHeight="1" thickBot="1" x14ac:dyDescent="0.4">
      <c r="A19" s="116" t="s">
        <v>75</v>
      </c>
      <c r="B19" s="117"/>
      <c r="C19" s="118"/>
      <c r="D19" s="54"/>
      <c r="E19" s="55"/>
      <c r="G19" s="117" t="s">
        <v>76</v>
      </c>
      <c r="H19" s="117"/>
      <c r="I19" s="118"/>
      <c r="J19" s="54"/>
      <c r="K19" s="55"/>
      <c r="L19" s="53"/>
    </row>
    <row r="20" spans="1:12" s="40" customFormat="1" ht="14.25" customHeight="1" thickBot="1" x14ac:dyDescent="0.4">
      <c r="A20" s="116" t="s">
        <v>77</v>
      </c>
      <c r="B20" s="117"/>
      <c r="C20" s="118"/>
      <c r="D20" s="54"/>
      <c r="E20" s="55"/>
      <c r="G20" s="117" t="s">
        <v>78</v>
      </c>
      <c r="H20" s="117"/>
      <c r="I20" s="118"/>
      <c r="J20" s="54"/>
      <c r="K20" s="55"/>
      <c r="L20" s="53"/>
    </row>
    <row r="21" spans="1:12" s="40" customFormat="1" ht="15" customHeight="1" thickBot="1" x14ac:dyDescent="0.4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1"/>
    </row>
    <row r="22" spans="1:12" s="40" customFormat="1" ht="9.75" customHeight="1" thickBot="1" x14ac:dyDescent="0.4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1:12" s="40" customFormat="1" ht="15" customHeight="1" thickBot="1" x14ac:dyDescent="0.4">
      <c r="A23" s="58" t="s">
        <v>79</v>
      </c>
      <c r="B23" s="107" t="s">
        <v>80</v>
      </c>
      <c r="C23" s="107"/>
      <c r="D23" s="107"/>
      <c r="E23" s="107"/>
      <c r="F23" s="107"/>
      <c r="G23" s="107"/>
      <c r="H23" s="108"/>
      <c r="I23" s="109" t="s">
        <v>81</v>
      </c>
      <c r="J23" s="110"/>
      <c r="K23" s="110"/>
      <c r="L23" s="111"/>
    </row>
    <row r="24" spans="1:12" s="40" customFormat="1" ht="16" customHeight="1" thickBot="1" x14ac:dyDescent="0.4">
      <c r="A24" s="59">
        <v>1</v>
      </c>
      <c r="B24" s="122"/>
      <c r="C24" s="123"/>
      <c r="D24" s="123"/>
      <c r="E24" s="123"/>
      <c r="F24" s="123"/>
      <c r="G24" s="123"/>
      <c r="H24" s="124"/>
      <c r="I24" s="147"/>
      <c r="J24" s="148"/>
      <c r="K24" s="148"/>
      <c r="L24" s="149"/>
    </row>
    <row r="25" spans="1:12" s="40" customFormat="1" ht="16" customHeight="1" thickBot="1" x14ac:dyDescent="0.4">
      <c r="A25" s="59">
        <v>2</v>
      </c>
      <c r="B25" s="122"/>
      <c r="C25" s="123"/>
      <c r="D25" s="123"/>
      <c r="E25" s="123"/>
      <c r="F25" s="123"/>
      <c r="G25" s="123"/>
      <c r="H25" s="124"/>
      <c r="I25" s="147"/>
      <c r="J25" s="148"/>
      <c r="K25" s="148"/>
      <c r="L25" s="149"/>
    </row>
    <row r="26" spans="1:12" s="40" customFormat="1" ht="16" customHeight="1" thickBot="1" x14ac:dyDescent="0.4">
      <c r="A26" s="59">
        <v>3</v>
      </c>
      <c r="B26" s="122"/>
      <c r="C26" s="123"/>
      <c r="D26" s="123"/>
      <c r="E26" s="123"/>
      <c r="F26" s="123"/>
      <c r="G26" s="123"/>
      <c r="H26" s="124"/>
      <c r="I26" s="147"/>
      <c r="J26" s="148"/>
      <c r="K26" s="148"/>
      <c r="L26" s="149"/>
    </row>
    <row r="27" spans="1:12" s="40" customFormat="1" ht="16" customHeight="1" thickBot="1" x14ac:dyDescent="0.4">
      <c r="A27" s="59"/>
      <c r="B27" s="125"/>
      <c r="C27" s="126"/>
      <c r="D27" s="126"/>
      <c r="E27" s="126"/>
      <c r="F27" s="126"/>
      <c r="G27" s="126"/>
      <c r="H27" s="127"/>
      <c r="I27" s="128"/>
      <c r="J27" s="129"/>
      <c r="K27" s="129"/>
      <c r="L27" s="130"/>
    </row>
    <row r="28" spans="1:12" s="40" customFormat="1" ht="16" customHeight="1" thickBot="1" x14ac:dyDescent="0.4">
      <c r="A28" s="59"/>
      <c r="B28" s="125"/>
      <c r="C28" s="126"/>
      <c r="D28" s="126"/>
      <c r="E28" s="126"/>
      <c r="F28" s="126"/>
      <c r="G28" s="126"/>
      <c r="H28" s="127"/>
      <c r="I28" s="128"/>
      <c r="J28" s="129"/>
      <c r="K28" s="129"/>
      <c r="L28" s="130"/>
    </row>
    <row r="29" spans="1:12" s="40" customFormat="1" ht="15" customHeight="1" thickBot="1" x14ac:dyDescent="0.4">
      <c r="A29" s="45"/>
      <c r="B29" s="131" t="s">
        <v>82</v>
      </c>
      <c r="C29" s="131"/>
      <c r="D29" s="131"/>
      <c r="E29" s="131"/>
      <c r="F29" s="131"/>
      <c r="G29" s="131"/>
      <c r="H29" s="132"/>
      <c r="I29" s="150"/>
      <c r="J29" s="151"/>
      <c r="K29" s="151"/>
      <c r="L29" s="152"/>
    </row>
    <row r="30" spans="1:12" s="40" customFormat="1" ht="15" customHeight="1" thickBot="1" x14ac:dyDescent="0.4">
      <c r="B30" s="60"/>
      <c r="C30" s="60"/>
      <c r="D30" s="60"/>
      <c r="E30" s="60"/>
      <c r="F30" s="60"/>
      <c r="G30" s="60"/>
      <c r="H30" s="60"/>
      <c r="I30" s="61"/>
      <c r="J30" s="61"/>
      <c r="K30" s="61"/>
      <c r="L30" s="61"/>
    </row>
    <row r="31" spans="1:12" s="40" customFormat="1" ht="15" customHeight="1" x14ac:dyDescent="0.35">
      <c r="A31" s="62" t="s">
        <v>83</v>
      </c>
      <c r="B31" s="63"/>
      <c r="C31" s="63"/>
      <c r="D31" s="63"/>
      <c r="E31" s="63"/>
      <c r="F31" s="63"/>
      <c r="G31" s="63"/>
      <c r="H31" s="63"/>
      <c r="I31" s="63"/>
      <c r="J31" s="46" t="s">
        <v>84</v>
      </c>
      <c r="K31" s="63"/>
      <c r="L31" s="64"/>
    </row>
    <row r="32" spans="1:12" s="40" customFormat="1" ht="10.5" customHeight="1" x14ac:dyDescent="0.35">
      <c r="A32" s="65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66"/>
    </row>
    <row r="33" spans="1:12" s="40" customFormat="1" ht="15" customHeight="1" x14ac:dyDescent="0.35">
      <c r="A33" s="67"/>
      <c r="B33" s="68"/>
      <c r="C33" s="68"/>
      <c r="D33" s="42"/>
      <c r="E33" s="68"/>
      <c r="F33" s="68"/>
      <c r="G33" s="68"/>
      <c r="H33" s="68"/>
      <c r="I33" s="42"/>
      <c r="J33" s="68"/>
      <c r="K33" s="68"/>
      <c r="L33" s="66"/>
    </row>
    <row r="34" spans="1:12" s="40" customFormat="1" ht="12.75" customHeight="1" thickBot="1" x14ac:dyDescent="0.4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1"/>
    </row>
    <row r="35" spans="1:12" s="40" customFormat="1" ht="14.5" x14ac:dyDescent="0.3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</sheetData>
  <mergeCells count="37">
    <mergeCell ref="B27:H27"/>
    <mergeCell ref="I27:L27"/>
    <mergeCell ref="B28:H28"/>
    <mergeCell ref="I28:L28"/>
    <mergeCell ref="B29:H29"/>
    <mergeCell ref="I29:L29"/>
    <mergeCell ref="B24:H24"/>
    <mergeCell ref="I24:L24"/>
    <mergeCell ref="B25:H25"/>
    <mergeCell ref="I25:L25"/>
    <mergeCell ref="B26:H26"/>
    <mergeCell ref="I26:L26"/>
    <mergeCell ref="B23:H23"/>
    <mergeCell ref="I23:L23"/>
    <mergeCell ref="B13:G13"/>
    <mergeCell ref="B15:G15"/>
    <mergeCell ref="A17:C17"/>
    <mergeCell ref="G17:I17"/>
    <mergeCell ref="A18:C18"/>
    <mergeCell ref="G18:I18"/>
    <mergeCell ref="A19:C19"/>
    <mergeCell ref="G19:I19"/>
    <mergeCell ref="A20:C20"/>
    <mergeCell ref="G20:I20"/>
    <mergeCell ref="A21:L21"/>
    <mergeCell ref="B12:G12"/>
    <mergeCell ref="A1:L1"/>
    <mergeCell ref="A2:K2"/>
    <mergeCell ref="K4:L4"/>
    <mergeCell ref="B5:C5"/>
    <mergeCell ref="F5:G5"/>
    <mergeCell ref="K5:L6"/>
    <mergeCell ref="B7:C7"/>
    <mergeCell ref="F7:G7"/>
    <mergeCell ref="B9:G9"/>
    <mergeCell ref="B10:G10"/>
    <mergeCell ref="A11:L11"/>
  </mergeCells>
  <pageMargins left="0.39370078740157483" right="0" top="0" bottom="0.43307086614173229" header="0.23622047244094491" footer="0.118110236220472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A305CE-CA83-4CBF-BEDB-B047A1AFC797}">
  <ds:schemaRefs>
    <ds:schemaRef ds:uri="http://schemas.microsoft.com/office/2006/documentManagement/types"/>
    <ds:schemaRef ds:uri="ce645488-6fd6-46e5-8e0c-bbe6f151e32e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ff330f7-cf22-4164-ab59-4b915ccf094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1D5F1D-8A0A-41D4-8A13-D26ECCA4D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C5859-88F3-43E5-9CDB-B3333D17D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Documentation</vt:lpstr>
      <vt:lpstr>Equipment</vt:lpstr>
      <vt:lpstr>List of materials</vt:lpstr>
      <vt:lpstr>Gantt Chart</vt:lpstr>
      <vt:lpstr>EOT</vt:lpstr>
      <vt:lpstr>'Gantt Chart'!Print_Area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2021-03-18T23:45:35Z</dcterms:created>
  <dcterms:modified xsi:type="dcterms:W3CDTF">2021-10-25T06:41:16Z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